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SC\"/>
    </mc:Choice>
  </mc:AlternateContent>
  <xr:revisionPtr revIDLastSave="0" documentId="13_ncr:1_{8FFABF95-1B4B-4803-BEFB-952013D5BA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51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50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50" l="1"/>
  <c r="S52" i="50"/>
  <c r="S53" i="50" s="1"/>
  <c r="T53" i="50" s="1"/>
  <c r="R52" i="50"/>
  <c r="Q52" i="50"/>
  <c r="Q53" i="50" s="1"/>
  <c r="J52" i="50"/>
  <c r="F52" i="50"/>
  <c r="F53" i="50" s="1"/>
  <c r="G53" i="50" s="1"/>
  <c r="D52" i="50"/>
  <c r="K52" i="50" s="1"/>
  <c r="S27" i="50"/>
  <c r="T27" i="50" s="1"/>
  <c r="Q27" i="50"/>
  <c r="U27" i="50" s="1"/>
  <c r="J27" i="50"/>
  <c r="H27" i="50"/>
  <c r="G27" i="50"/>
  <c r="F27" i="50"/>
  <c r="D27" i="50"/>
  <c r="E27" i="50" s="1"/>
  <c r="K27" i="50" s="1"/>
  <c r="S26" i="50"/>
  <c r="T26" i="50" s="1"/>
  <c r="R26" i="50"/>
  <c r="Q26" i="50"/>
  <c r="U26" i="50" s="1"/>
  <c r="J26" i="50"/>
  <c r="F26" i="50"/>
  <c r="G26" i="50" s="1"/>
  <c r="D26" i="50"/>
  <c r="H26" i="50" s="1"/>
  <c r="U53" i="50" l="1"/>
  <c r="R53" i="50"/>
  <c r="E26" i="50"/>
  <c r="K26" i="50" s="1"/>
  <c r="E52" i="50"/>
  <c r="T52" i="50"/>
  <c r="G52" i="50"/>
  <c r="U52" i="50"/>
  <c r="R27" i="50"/>
  <c r="H52" i="50"/>
  <c r="D53" i="50"/>
  <c r="H53" i="50" l="1"/>
  <c r="E53" i="50"/>
  <c r="K53" i="50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M16" i="5" s="1"/>
  <c r="K15" i="5"/>
  <c r="K16" i="5" s="1"/>
  <c r="I15" i="5"/>
  <c r="I16" i="5" s="1"/>
  <c r="F15" i="5"/>
  <c r="F16" i="5" s="1"/>
  <c r="D15" i="5"/>
  <c r="D16" i="5" s="1"/>
  <c r="M18" i="1"/>
  <c r="K18" i="1"/>
  <c r="K19" i="1" s="1"/>
  <c r="I18" i="1"/>
  <c r="I19" i="1" s="1"/>
  <c r="F18" i="1"/>
  <c r="G18" i="1" s="1"/>
  <c r="D18" i="1"/>
  <c r="E18" i="1" s="1"/>
  <c r="J15" i="5" l="1"/>
  <c r="J16" i="5" s="1"/>
  <c r="G15" i="5"/>
  <c r="G16" i="5" s="1"/>
  <c r="L15" i="5"/>
  <c r="L16" i="5" s="1"/>
  <c r="N15" i="5"/>
  <c r="N16" i="5" s="1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<sst xmlns="http://schemas.openxmlformats.org/spreadsheetml/2006/main" count="634" uniqueCount="117">
  <si>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</si>
  <si>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</si>
  <si>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</si>
  <si>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</si>
  <si>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</si>
  <si>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</si>
  <si>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</si>
  <si>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</si>
  <si>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</si>
  <si>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</si>
  <si>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</si>
  <si>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</si>
  <si>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</si>
  <si>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</si>
  <si>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</si>
  <si>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</si>
  <si>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</si>
  <si>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</si>
  <si>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</si>
  <si>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</si>
  <si>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</si>
  <si>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</si>
  <si>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</si>
  <si>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</si>
  <si>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</si>
  <si>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</si>
  <si>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</si>
  <si>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</si>
  <si>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</si>
  <si>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</si>
  <si>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</si>
  <si>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</si>
  <si>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</si>
  <si>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</si>
  <si>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</si>
  <si>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</si>
  <si>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</si>
  <si>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</si>
  <si>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</si>
  <si>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</si>
  <si>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</si>
  <si>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</si>
  <si>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</si>
  <si>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</si>
  <si>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</si>
  <si>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</si>
  <si>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</si>
  <si>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</si>
  <si>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</si>
  <si>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</si>
  <si>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</si>
  <si>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</si>
  <si>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</si>
  <si>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</si>
  <si>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</si>
  <si>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</si>
  <si>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</si>
  <si>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</si>
  <si>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</si>
  <si>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</si>
  <si>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</si>
  <si>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</si>
  <si>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</si>
  <si>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</si>
  <si>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</si>
  <si>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</si>
  <si>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</si>
  <si>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</si>
  <si>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</si>
  <si>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</si>
  <si>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</si>
  <si>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</si>
  <si>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</si>
  <si>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</si>
  <si>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</si>
  <si>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</si>
  <si>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</si>
  <si>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ADRIA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</si>
  <si>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</si>
  <si>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</si>
  <si>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</si>
  <si>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</si>
  <si>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</si>
  <si>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Kwiecień</t>
  </si>
  <si>
    <t>April</t>
  </si>
  <si>
    <t>BENIMAR</t>
  </si>
  <si>
    <t>Maj</t>
  </si>
  <si>
    <t>May</t>
  </si>
  <si>
    <t>Maj/Kwi
Zmiana %</t>
  </si>
  <si>
    <t>May/Apr Ch %</t>
  </si>
  <si>
    <t>Rok narastająco Styczeń - Maj</t>
  </si>
  <si>
    <t>YTD January -May</t>
  </si>
  <si>
    <t>Rejestracje nowych samochodów dostawczych do 3,5T, ranking marek - Maj 2025</t>
  </si>
  <si>
    <t>Registrations of new LCV up to 3.5T, Top Brands - May 2025</t>
  </si>
  <si>
    <t>Rok narastająco Styczeń -Maj</t>
  </si>
  <si>
    <t>YTD January - May</t>
  </si>
  <si>
    <t>Maj/Kwi
Zmiana poz</t>
  </si>
  <si>
    <t>May/AprCh %</t>
  </si>
  <si>
    <t>May/AprCh position</t>
  </si>
  <si>
    <t>MAXUS</t>
  </si>
  <si>
    <t>Rejestracje nowych samochodów dostawczych do 3,5T, ranking modeli - Maj  2025</t>
  </si>
  <si>
    <t>Registrations of new LCV up to 3.5T, Top Models - May 2025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</si>
  <si>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</si>
  <si>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</si>
  <si>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</si>
  <si>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</si>
  <si>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</si>
  <si>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</si>
  <si>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</si>
  <si>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</si>
  <si>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</si>
  <si>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</si>
  <si>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</si>
  <si>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May</t>
  </si>
  <si>
    <t>2024
May</t>
  </si>
  <si>
    <t>2025
Jan - May</t>
  </si>
  <si>
    <t>2024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</si>
</sst>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14" fontId="25" fillId="0" borderId="0" xfId="6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6C5D-9F9E-4A15-BF54-C618E830916C}">
  <dimension ref="B1:P18"/>
  <sheetViews>
    <sheetView showGridLines="0" tabSelected="1" zoomScaleNormal="100" workbookViewId="0">
      <selection activeCell="I6" sqref="I6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102</v>
      </c>
      <c r="D1" s="43"/>
      <c r="E1" s="43"/>
      <c r="F1" s="43"/>
      <c r="G1" s="43"/>
      <c r="H1" s="44">
        <v>45813</v>
      </c>
    </row>
    <row r="2" spans="2:8">
      <c r="H2" s="45" t="s">
        <v>103</v>
      </c>
    </row>
    <row r="3" spans="2:8" ht="26.25" customHeight="1">
      <c r="B3" s="79" t="s">
        <v>104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113</v>
      </c>
      <c r="D4" s="47" t="s">
        <v>114</v>
      </c>
      <c r="E4" s="48" t="s">
        <v>105</v>
      </c>
      <c r="F4" s="47" t="s">
        <v>115</v>
      </c>
      <c r="G4" s="47" t="s">
        <v>116</v>
      </c>
      <c r="H4" s="48" t="s">
        <v>105</v>
      </c>
    </row>
    <row r="5" spans="2:8" ht="26.25" customHeight="1">
      <c r="B5" s="124" t="s">
        <v>106</v>
      </c>
      <c r="C5" s="49">
        <v>2499</v>
      </c>
      <c r="D5" s="49">
        <v>2675</v>
      </c>
      <c r="E5" s="50">
        <v>-6.5794392523364498E-2</v>
      </c>
      <c r="F5" s="49">
        <v>11509</v>
      </c>
      <c r="G5" s="49">
        <v>12320</v>
      </c>
      <c r="H5" s="50">
        <v>-6.5827922077922096E-2</v>
      </c>
    </row>
    <row r="6" spans="2:8" ht="26.25" customHeight="1">
      <c r="B6" s="51" t="s">
        <v>107</v>
      </c>
      <c r="C6" s="52">
        <v>621</v>
      </c>
      <c r="D6" s="52">
        <v>665</v>
      </c>
      <c r="E6" s="53">
        <v>-6.6165413533834538E-2</v>
      </c>
      <c r="F6" s="52">
        <v>2686</v>
      </c>
      <c r="G6" s="52">
        <v>2993</v>
      </c>
      <c r="H6" s="53">
        <v>-0.10257266956231204</v>
      </c>
    </row>
    <row r="7" spans="2:8" ht="26.25" customHeight="1">
      <c r="B7" s="51" t="s">
        <v>108</v>
      </c>
      <c r="C7" s="52">
        <v>97</v>
      </c>
      <c r="D7" s="52">
        <v>71</v>
      </c>
      <c r="E7" s="53">
        <v>0.36619718309859151</v>
      </c>
      <c r="F7" s="52">
        <v>433</v>
      </c>
      <c r="G7" s="52">
        <v>362</v>
      </c>
      <c r="H7" s="53">
        <v>0.19613259668508287</v>
      </c>
    </row>
    <row r="8" spans="2:8" ht="26.25" customHeight="1">
      <c r="B8" s="51" t="s">
        <v>109</v>
      </c>
      <c r="C8" s="52">
        <v>1781</v>
      </c>
      <c r="D8" s="52">
        <v>1939</v>
      </c>
      <c r="E8" s="53">
        <v>-8.1485301701908153E-2</v>
      </c>
      <c r="F8" s="52">
        <v>8390</v>
      </c>
      <c r="G8" s="52">
        <v>8965</v>
      </c>
      <c r="H8" s="53">
        <v>-6.4138315672057966E-2</v>
      </c>
    </row>
    <row r="9" spans="2:8" ht="26.25" customHeight="1">
      <c r="B9" s="124" t="s">
        <v>110</v>
      </c>
      <c r="C9" s="49">
        <v>256</v>
      </c>
      <c r="D9" s="49">
        <v>164</v>
      </c>
      <c r="E9" s="50">
        <v>0.56097560975609762</v>
      </c>
      <c r="F9" s="49">
        <v>996</v>
      </c>
      <c r="G9" s="49">
        <v>874</v>
      </c>
      <c r="H9" s="50">
        <v>0.13958810068649896</v>
      </c>
    </row>
    <row r="10" spans="2:8" ht="26.25" customHeight="1">
      <c r="B10" s="54" t="s">
        <v>111</v>
      </c>
      <c r="C10" s="55">
        <v>2755</v>
      </c>
      <c r="D10" s="55">
        <v>2839</v>
      </c>
      <c r="E10" s="56">
        <v>-2.9587883057414555E-2</v>
      </c>
      <c r="F10" s="55">
        <v>12505</v>
      </c>
      <c r="G10" s="55">
        <v>13194</v>
      </c>
      <c r="H10" s="56">
        <v>-5.2220706381688631E-2</v>
      </c>
    </row>
    <row r="11" spans="2:8">
      <c r="B11" s="57" t="s">
        <v>112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45813</v>
      </c>
    </row>
    <row r="2" spans="2:15" ht="14.4" customHeight="1">
      <c r="B2" s="90" t="s">
        <v>19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5" ht="14.4" customHeigh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13" t="s">
        <v>0</v>
      </c>
      <c r="C5" s="115" t="s">
        <v>1</v>
      </c>
      <c r="D5" s="117" t="s">
        <v>86</v>
      </c>
      <c r="E5" s="95"/>
      <c r="F5" s="95"/>
      <c r="G5" s="95"/>
      <c r="H5" s="85"/>
      <c r="I5" s="84" t="s">
        <v>83</v>
      </c>
      <c r="J5" s="85"/>
      <c r="K5" s="84" t="s">
        <v>90</v>
      </c>
      <c r="L5" s="95"/>
      <c r="M5" s="95"/>
      <c r="N5" s="95"/>
      <c r="O5" s="96"/>
    </row>
    <row r="6" spans="2:15" ht="14.4" customHeight="1" thickBot="1">
      <c r="B6" s="114"/>
      <c r="C6" s="116"/>
      <c r="D6" s="97" t="s">
        <v>87</v>
      </c>
      <c r="E6" s="93"/>
      <c r="F6" s="93"/>
      <c r="G6" s="93"/>
      <c r="H6" s="98"/>
      <c r="I6" s="92" t="s">
        <v>84</v>
      </c>
      <c r="J6" s="98"/>
      <c r="K6" s="92" t="s">
        <v>91</v>
      </c>
      <c r="L6" s="93"/>
      <c r="M6" s="93"/>
      <c r="N6" s="93"/>
      <c r="O6" s="94"/>
    </row>
    <row r="7" spans="2:15" ht="14.4" customHeight="1">
      <c r="B7" s="114"/>
      <c r="C7" s="116"/>
      <c r="D7" s="86">
        <v>2025</v>
      </c>
      <c r="E7" s="87"/>
      <c r="F7" s="86">
        <v>2024</v>
      </c>
      <c r="G7" s="87"/>
      <c r="H7" s="103" t="s">
        <v>22</v>
      </c>
      <c r="I7" s="82">
        <v>2024</v>
      </c>
      <c r="J7" s="82" t="s">
        <v>88</v>
      </c>
      <c r="K7" s="86">
        <v>2025</v>
      </c>
      <c r="L7" s="87"/>
      <c r="M7" s="86">
        <v>2024</v>
      </c>
      <c r="N7" s="87"/>
      <c r="O7" s="103" t="s">
        <v>22</v>
      </c>
    </row>
    <row r="8" spans="2:15" ht="14.4" customHeight="1" thickBot="1">
      <c r="B8" s="105" t="s">
        <v>23</v>
      </c>
      <c r="C8" s="107" t="s">
        <v>24</v>
      </c>
      <c r="D8" s="88"/>
      <c r="E8" s="89"/>
      <c r="F8" s="88"/>
      <c r="G8" s="89"/>
      <c r="H8" s="104"/>
      <c r="I8" s="83"/>
      <c r="J8" s="83"/>
      <c r="K8" s="88"/>
      <c r="L8" s="89"/>
      <c r="M8" s="88"/>
      <c r="N8" s="89"/>
      <c r="O8" s="104"/>
    </row>
    <row r="9" spans="2:15" ht="14.25" customHeight="1">
      <c r="B9" s="105"/>
      <c r="C9" s="107"/>
      <c r="D9" s="6" t="s">
        <v>25</v>
      </c>
      <c r="E9" s="7" t="s">
        <v>2</v>
      </c>
      <c r="F9" s="6" t="s">
        <v>25</v>
      </c>
      <c r="G9" s="7" t="s">
        <v>2</v>
      </c>
      <c r="H9" s="109" t="s">
        <v>26</v>
      </c>
      <c r="I9" s="8" t="s">
        <v>25</v>
      </c>
      <c r="J9" s="111" t="s">
        <v>89</v>
      </c>
      <c r="K9" s="6" t="s">
        <v>25</v>
      </c>
      <c r="L9" s="7" t="s">
        <v>2</v>
      </c>
      <c r="M9" s="6" t="s">
        <v>25</v>
      </c>
      <c r="N9" s="7" t="s">
        <v>2</v>
      </c>
      <c r="O9" s="109" t="s">
        <v>26</v>
      </c>
    </row>
    <row r="10" spans="2:15" ht="14.4" customHeight="1" thickBot="1">
      <c r="B10" s="106"/>
      <c r="C10" s="108"/>
      <c r="D10" s="9" t="s">
        <v>27</v>
      </c>
      <c r="E10" s="10" t="s">
        <v>28</v>
      </c>
      <c r="F10" s="9" t="s">
        <v>27</v>
      </c>
      <c r="G10" s="10" t="s">
        <v>28</v>
      </c>
      <c r="H10" s="110"/>
      <c r="I10" s="11" t="s">
        <v>27</v>
      </c>
      <c r="J10" s="112"/>
      <c r="K10" s="9" t="s">
        <v>27</v>
      </c>
      <c r="L10" s="10" t="s">
        <v>28</v>
      </c>
      <c r="M10" s="9" t="s">
        <v>27</v>
      </c>
      <c r="N10" s="10" t="s">
        <v>28</v>
      </c>
      <c r="O10" s="110"/>
    </row>
    <row r="11" spans="2:15" ht="14.4" customHeight="1" thickBot="1">
      <c r="B11" s="12">
        <v>1</v>
      </c>
      <c r="C11" s="13" t="s">
        <v>10</v>
      </c>
      <c r="D11" s="14">
        <v>464</v>
      </c>
      <c r="E11" s="15">
        <v>0.18567426970788314</v>
      </c>
      <c r="F11" s="14">
        <v>670</v>
      </c>
      <c r="G11" s="15">
        <v>0.25046728971962617</v>
      </c>
      <c r="H11" s="16">
        <v>-0.30746268656716413</v>
      </c>
      <c r="I11" s="14">
        <v>601</v>
      </c>
      <c r="J11" s="16">
        <v>-0.22795341098169719</v>
      </c>
      <c r="K11" s="14">
        <v>2515</v>
      </c>
      <c r="L11" s="15">
        <v>0.21852463289599444</v>
      </c>
      <c r="M11" s="14">
        <v>2919</v>
      </c>
      <c r="N11" s="15">
        <v>0.23693181818181819</v>
      </c>
      <c r="O11" s="16">
        <v>-0.13840356286399447</v>
      </c>
    </row>
    <row r="12" spans="2:15" ht="14.4" customHeight="1" thickBot="1">
      <c r="B12" s="59">
        <v>2</v>
      </c>
      <c r="C12" s="18" t="s">
        <v>8</v>
      </c>
      <c r="D12" s="19">
        <v>534</v>
      </c>
      <c r="E12" s="20">
        <v>0.21368547418967587</v>
      </c>
      <c r="F12" s="19">
        <v>618</v>
      </c>
      <c r="G12" s="20">
        <v>0.23102803738317756</v>
      </c>
      <c r="H12" s="21">
        <v>-0.13592233009708743</v>
      </c>
      <c r="I12" s="19">
        <v>521</v>
      </c>
      <c r="J12" s="21">
        <v>2.4952015355086399E-2</v>
      </c>
      <c r="K12" s="19">
        <v>2503</v>
      </c>
      <c r="L12" s="20">
        <v>0.21748197063167957</v>
      </c>
      <c r="M12" s="19">
        <v>2209</v>
      </c>
      <c r="N12" s="20">
        <v>0.17930194805194805</v>
      </c>
      <c r="O12" s="21">
        <v>0.13309189678587585</v>
      </c>
    </row>
    <row r="13" spans="2:15" ht="14.4" customHeight="1" thickBot="1">
      <c r="B13" s="12">
        <v>3</v>
      </c>
      <c r="C13" s="13" t="s">
        <v>3</v>
      </c>
      <c r="D13" s="14">
        <v>436</v>
      </c>
      <c r="E13" s="15">
        <v>0.17446978791516607</v>
      </c>
      <c r="F13" s="14">
        <v>257</v>
      </c>
      <c r="G13" s="15">
        <v>9.6074766355140187E-2</v>
      </c>
      <c r="H13" s="16">
        <v>0.69649805447470814</v>
      </c>
      <c r="I13" s="14">
        <v>414</v>
      </c>
      <c r="J13" s="16">
        <v>5.3140096618357502E-2</v>
      </c>
      <c r="K13" s="14">
        <v>1717</v>
      </c>
      <c r="L13" s="15">
        <v>0.14918759231905465</v>
      </c>
      <c r="M13" s="14">
        <v>1351</v>
      </c>
      <c r="N13" s="15">
        <v>0.10965909090909091</v>
      </c>
      <c r="O13" s="16">
        <v>0.27091043671354553</v>
      </c>
    </row>
    <row r="14" spans="2:15" ht="14.4" customHeight="1" thickBot="1">
      <c r="B14" s="59">
        <v>4</v>
      </c>
      <c r="C14" s="18" t="s">
        <v>4</v>
      </c>
      <c r="D14" s="19">
        <v>416</v>
      </c>
      <c r="E14" s="20">
        <v>0.16646658663465386</v>
      </c>
      <c r="F14" s="19">
        <v>327</v>
      </c>
      <c r="G14" s="20">
        <v>0.1222429906542056</v>
      </c>
      <c r="H14" s="21">
        <v>0.27217125382262997</v>
      </c>
      <c r="I14" s="19">
        <v>351</v>
      </c>
      <c r="J14" s="21">
        <v>0.18518518518518512</v>
      </c>
      <c r="K14" s="19">
        <v>1547</v>
      </c>
      <c r="L14" s="20">
        <v>0.13441654357459379</v>
      </c>
      <c r="M14" s="19">
        <v>1793</v>
      </c>
      <c r="N14" s="20">
        <v>0.1455357142857143</v>
      </c>
      <c r="O14" s="21">
        <v>-0.13720022308979363</v>
      </c>
    </row>
    <row r="15" spans="2:15" ht="14.4" customHeight="1" thickBot="1">
      <c r="B15" s="12">
        <v>5</v>
      </c>
      <c r="C15" s="13" t="s">
        <v>9</v>
      </c>
      <c r="D15" s="14">
        <v>340</v>
      </c>
      <c r="E15" s="15">
        <v>0.1360544217687075</v>
      </c>
      <c r="F15" s="14">
        <v>352</v>
      </c>
      <c r="G15" s="15">
        <v>0.13158878504672897</v>
      </c>
      <c r="H15" s="16">
        <v>-3.4090909090909061E-2</v>
      </c>
      <c r="I15" s="14">
        <v>372</v>
      </c>
      <c r="J15" s="16">
        <v>-8.6021505376344121E-2</v>
      </c>
      <c r="K15" s="14">
        <v>1444</v>
      </c>
      <c r="L15" s="15">
        <v>0.12546702580589103</v>
      </c>
      <c r="M15" s="14">
        <v>1980</v>
      </c>
      <c r="N15" s="15">
        <v>0.16071428571428573</v>
      </c>
      <c r="O15" s="16">
        <v>-0.27070707070707067</v>
      </c>
    </row>
    <row r="16" spans="2:15" ht="14.4" customHeight="1" thickBot="1">
      <c r="B16" s="59">
        <v>6</v>
      </c>
      <c r="C16" s="18" t="s">
        <v>12</v>
      </c>
      <c r="D16" s="19">
        <v>140</v>
      </c>
      <c r="E16" s="20">
        <v>5.6022408963585436E-2</v>
      </c>
      <c r="F16" s="19">
        <v>283</v>
      </c>
      <c r="G16" s="20">
        <v>0.10579439252336449</v>
      </c>
      <c r="H16" s="21">
        <v>-0.5053003533568905</v>
      </c>
      <c r="I16" s="19">
        <v>178</v>
      </c>
      <c r="J16" s="21">
        <v>-0.2134831460674157</v>
      </c>
      <c r="K16" s="19">
        <v>766</v>
      </c>
      <c r="L16" s="20">
        <v>6.655660787210009E-2</v>
      </c>
      <c r="M16" s="19">
        <v>1239</v>
      </c>
      <c r="N16" s="20">
        <v>0.10056818181818182</v>
      </c>
      <c r="O16" s="21">
        <v>-0.3817594834543987</v>
      </c>
    </row>
    <row r="17" spans="2:15" ht="14.4" customHeight="1" thickBot="1">
      <c r="B17" s="12">
        <v>7</v>
      </c>
      <c r="C17" s="13" t="s">
        <v>11</v>
      </c>
      <c r="D17" s="14">
        <v>139</v>
      </c>
      <c r="E17" s="15">
        <v>5.5622248899559822E-2</v>
      </c>
      <c r="F17" s="14">
        <v>92</v>
      </c>
      <c r="G17" s="15">
        <v>3.4392523364485984E-2</v>
      </c>
      <c r="H17" s="16">
        <v>0.51086956521739135</v>
      </c>
      <c r="I17" s="14">
        <v>200</v>
      </c>
      <c r="J17" s="16">
        <v>-0.30500000000000005</v>
      </c>
      <c r="K17" s="14">
        <v>739</v>
      </c>
      <c r="L17" s="15">
        <v>6.4210617777391607E-2</v>
      </c>
      <c r="M17" s="14">
        <v>518</v>
      </c>
      <c r="N17" s="15">
        <v>4.2045454545454546E-2</v>
      </c>
      <c r="O17" s="16">
        <v>0.42664092664092657</v>
      </c>
    </row>
    <row r="18" spans="2:15" ht="14.4" thickBot="1">
      <c r="B18" s="101" t="s">
        <v>54</v>
      </c>
      <c r="C18" s="102"/>
      <c r="D18" s="23">
        <f>SUM(D11:D17)</f>
        <v>2469</v>
      </c>
      <c r="E18" s="24">
        <f>D18/D20</f>
        <v>0.98799519807923164</v>
      </c>
      <c r="F18" s="23">
        <f>SUM(F11:F17)</f>
        <v>2599</v>
      </c>
      <c r="G18" s="24">
        <f>F18/F20</f>
        <v>0.97158878504672896</v>
      </c>
      <c r="H18" s="25">
        <f>D18/F18-1</f>
        <v>-5.0019238168526381E-2</v>
      </c>
      <c r="I18" s="23">
        <f>SUM(I11:I17)</f>
        <v>2637</v>
      </c>
      <c r="J18" s="24">
        <f>D18/I18-1</f>
        <v>-6.3708759954493765E-2</v>
      </c>
      <c r="K18" s="23">
        <f>SUM(K11:K17)</f>
        <v>11231</v>
      </c>
      <c r="L18" s="24">
        <f>K18/K20</f>
        <v>0.97584499087670518</v>
      </c>
      <c r="M18" s="23">
        <f>SUM(M11:M17)</f>
        <v>12009</v>
      </c>
      <c r="N18" s="24">
        <f>M18/M20</f>
        <v>0.97475649350649352</v>
      </c>
      <c r="O18" s="25">
        <f>K18/M18-1</f>
        <v>-6.4784744774752268E-2</v>
      </c>
    </row>
    <row r="19" spans="2:15" ht="14.4" thickBot="1">
      <c r="B19" s="101" t="s">
        <v>29</v>
      </c>
      <c r="C19" s="102"/>
      <c r="D19" s="38">
        <f>D20-D18</f>
        <v>30</v>
      </c>
      <c r="E19" s="24">
        <f>D19/D20</f>
        <v>1.2004801920768308E-2</v>
      </c>
      <c r="F19" s="38">
        <f>F20-F18</f>
        <v>76</v>
      </c>
      <c r="G19" s="24">
        <f>F19/F20</f>
        <v>2.8411214953271029E-2</v>
      </c>
      <c r="H19" s="25">
        <f>D19/F19-1</f>
        <v>-0.60526315789473684</v>
      </c>
      <c r="I19" s="38">
        <f>I20-I18</f>
        <v>49</v>
      </c>
      <c r="J19" s="25">
        <f>D19/I19-1</f>
        <v>-0.38775510204081631</v>
      </c>
      <c r="K19" s="38">
        <f>K20-K18</f>
        <v>278</v>
      </c>
      <c r="L19" s="24">
        <f>K19/K20</f>
        <v>2.4155009123294813E-2</v>
      </c>
      <c r="M19" s="38">
        <f>M20-M18</f>
        <v>311</v>
      </c>
      <c r="N19" s="24">
        <f>M19/M20</f>
        <v>2.5243506493506495E-2</v>
      </c>
      <c r="O19" s="25">
        <f>K19/M19-1</f>
        <v>-0.10610932475884249</v>
      </c>
    </row>
    <row r="20" spans="2:15" ht="14.4" thickBot="1">
      <c r="B20" s="99" t="s">
        <v>30</v>
      </c>
      <c r="C20" s="100"/>
      <c r="D20" s="26">
        <v>2499</v>
      </c>
      <c r="E20" s="27">
        <v>1</v>
      </c>
      <c r="F20" s="26">
        <v>2675</v>
      </c>
      <c r="G20" s="27">
        <v>1</v>
      </c>
      <c r="H20" s="28">
        <v>-6.5794392523364498E-2</v>
      </c>
      <c r="I20" s="26">
        <v>2686</v>
      </c>
      <c r="J20" s="28">
        <v>-6.9620253164557E-2</v>
      </c>
      <c r="K20" s="26">
        <v>11509</v>
      </c>
      <c r="L20" s="27">
        <v>1</v>
      </c>
      <c r="M20" s="26">
        <v>12320</v>
      </c>
      <c r="N20" s="27">
        <v>1</v>
      </c>
      <c r="O20" s="28">
        <v>-6.5827922077922096E-2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5" priority="3" operator="equal">
      <formula>0</formula>
    </cfRule>
  </conditionalFormatting>
  <conditionalFormatting sqref="H11:H19 O11:O19">
    <cfRule type="cellIs" dxfId="54" priority="1" operator="lessThan">
      <formula>0</formula>
    </cfRule>
  </conditionalFormatting>
  <conditionalFormatting sqref="J11:J17">
    <cfRule type="cellIs" dxfId="53" priority="7" operator="lessThan">
      <formula>0</formula>
    </cfRule>
  </conditionalFormatting>
  <conditionalFormatting sqref="J19">
    <cfRule type="cellIs" dxfId="5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45813</v>
      </c>
    </row>
    <row r="2" spans="2:15" ht="14.4" customHeight="1">
      <c r="B2" s="90" t="s">
        <v>19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customHeight="1" thickBo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62" t="s">
        <v>33</v>
      </c>
    </row>
    <row r="4" spans="2:15" ht="14.4" customHeight="1">
      <c r="B4" s="113" t="s">
        <v>21</v>
      </c>
      <c r="C4" s="115" t="s">
        <v>1</v>
      </c>
      <c r="D4" s="117" t="s">
        <v>86</v>
      </c>
      <c r="E4" s="95"/>
      <c r="F4" s="95"/>
      <c r="G4" s="95"/>
      <c r="H4" s="85"/>
      <c r="I4" s="84" t="s">
        <v>83</v>
      </c>
      <c r="J4" s="85"/>
      <c r="K4" s="84" t="s">
        <v>90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87</v>
      </c>
      <c r="E5" s="93"/>
      <c r="F5" s="93"/>
      <c r="G5" s="93"/>
      <c r="H5" s="98"/>
      <c r="I5" s="92" t="s">
        <v>84</v>
      </c>
      <c r="J5" s="98"/>
      <c r="K5" s="92" t="s">
        <v>91</v>
      </c>
      <c r="L5" s="93"/>
      <c r="M5" s="93"/>
      <c r="N5" s="93"/>
      <c r="O5" s="94"/>
    </row>
    <row r="6" spans="2:15" ht="14.4" customHeight="1">
      <c r="B6" s="114"/>
      <c r="C6" s="116"/>
      <c r="D6" s="86">
        <v>2025</v>
      </c>
      <c r="E6" s="87"/>
      <c r="F6" s="86">
        <v>2024</v>
      </c>
      <c r="G6" s="87"/>
      <c r="H6" s="103" t="s">
        <v>22</v>
      </c>
      <c r="I6" s="82">
        <v>2024</v>
      </c>
      <c r="J6" s="82" t="s">
        <v>88</v>
      </c>
      <c r="K6" s="86">
        <v>2025</v>
      </c>
      <c r="L6" s="87"/>
      <c r="M6" s="86">
        <v>2024</v>
      </c>
      <c r="N6" s="87"/>
      <c r="O6" s="103" t="s">
        <v>22</v>
      </c>
    </row>
    <row r="7" spans="2:15" ht="14.4" customHeight="1" thickBot="1">
      <c r="B7" s="105" t="s">
        <v>21</v>
      </c>
      <c r="C7" s="107" t="s">
        <v>24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4.4" customHeight="1">
      <c r="B8" s="105"/>
      <c r="C8" s="107"/>
      <c r="D8" s="6" t="s">
        <v>25</v>
      </c>
      <c r="E8" s="7" t="s">
        <v>2</v>
      </c>
      <c r="F8" s="6" t="s">
        <v>25</v>
      </c>
      <c r="G8" s="7" t="s">
        <v>2</v>
      </c>
      <c r="H8" s="109" t="s">
        <v>26</v>
      </c>
      <c r="I8" s="8" t="s">
        <v>25</v>
      </c>
      <c r="J8" s="111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9" t="s">
        <v>26</v>
      </c>
    </row>
    <row r="9" spans="2:15" ht="14.4" customHeight="1" thickBot="1">
      <c r="B9" s="106"/>
      <c r="C9" s="108"/>
      <c r="D9" s="9" t="s">
        <v>27</v>
      </c>
      <c r="E9" s="10" t="s">
        <v>28</v>
      </c>
      <c r="F9" s="9" t="s">
        <v>27</v>
      </c>
      <c r="G9" s="10" t="s">
        <v>28</v>
      </c>
      <c r="H9" s="110"/>
      <c r="I9" s="11" t="s">
        <v>27</v>
      </c>
      <c r="J9" s="112"/>
      <c r="K9" s="9" t="s">
        <v>27</v>
      </c>
      <c r="L9" s="10" t="s">
        <v>28</v>
      </c>
      <c r="M9" s="9" t="s">
        <v>27</v>
      </c>
      <c r="N9" s="10" t="s">
        <v>28</v>
      </c>
      <c r="O9" s="110"/>
    </row>
    <row r="10" spans="2:15" ht="14.4" customHeight="1" thickBot="1">
      <c r="B10" s="63"/>
      <c r="C10" s="13" t="s">
        <v>12</v>
      </c>
      <c r="D10" s="14">
        <v>120</v>
      </c>
      <c r="E10" s="15">
        <v>0.4743083003952569</v>
      </c>
      <c r="F10" s="14">
        <v>175</v>
      </c>
      <c r="G10" s="15">
        <v>0.62724014336917566</v>
      </c>
      <c r="H10" s="16">
        <v>-0.31428571428571428</v>
      </c>
      <c r="I10" s="14">
        <v>142</v>
      </c>
      <c r="J10" s="16">
        <v>-0.15492957746478875</v>
      </c>
      <c r="K10" s="14">
        <v>558</v>
      </c>
      <c r="L10" s="15">
        <v>0.53041825095057038</v>
      </c>
      <c r="M10" s="14">
        <v>849</v>
      </c>
      <c r="N10" s="15">
        <v>0.63882618510158018</v>
      </c>
      <c r="O10" s="16">
        <v>-0.34275618374558303</v>
      </c>
    </row>
    <row r="11" spans="2:15" ht="14.4" customHeight="1" thickBot="1">
      <c r="B11" s="64"/>
      <c r="C11" s="18" t="s">
        <v>9</v>
      </c>
      <c r="D11" s="19">
        <v>53</v>
      </c>
      <c r="E11" s="20">
        <v>0.20948616600790515</v>
      </c>
      <c r="F11" s="19">
        <v>27</v>
      </c>
      <c r="G11" s="20">
        <v>9.6774193548387094E-2</v>
      </c>
      <c r="H11" s="21">
        <v>0.96296296296296302</v>
      </c>
      <c r="I11" s="19">
        <v>32</v>
      </c>
      <c r="J11" s="21">
        <v>0.65625</v>
      </c>
      <c r="K11" s="19">
        <v>150</v>
      </c>
      <c r="L11" s="20">
        <v>0.14258555133079848</v>
      </c>
      <c r="M11" s="19">
        <v>168</v>
      </c>
      <c r="N11" s="20">
        <v>0.12641083521444696</v>
      </c>
      <c r="O11" s="21">
        <v>-0.1071428571428571</v>
      </c>
    </row>
    <row r="12" spans="2:15" ht="14.4" customHeight="1" thickBot="1">
      <c r="B12" s="64"/>
      <c r="C12" s="13" t="s">
        <v>4</v>
      </c>
      <c r="D12" s="14">
        <v>46</v>
      </c>
      <c r="E12" s="15">
        <v>0.18181818181818182</v>
      </c>
      <c r="F12" s="14">
        <v>29</v>
      </c>
      <c r="G12" s="15">
        <v>0.1039426523297491</v>
      </c>
      <c r="H12" s="16">
        <v>0.5862068965517242</v>
      </c>
      <c r="I12" s="14">
        <v>32</v>
      </c>
      <c r="J12" s="16">
        <v>0.4375</v>
      </c>
      <c r="K12" s="14">
        <v>139</v>
      </c>
      <c r="L12" s="15">
        <v>0.13212927756653992</v>
      </c>
      <c r="M12" s="14">
        <v>69</v>
      </c>
      <c r="N12" s="15">
        <v>5.1918735891647853E-2</v>
      </c>
      <c r="O12" s="16">
        <v>1.0144927536231885</v>
      </c>
    </row>
    <row r="13" spans="2:15" ht="14.4" customHeight="1" thickBot="1">
      <c r="B13" s="64"/>
      <c r="C13" s="65" t="s">
        <v>38</v>
      </c>
      <c r="D13" s="19">
        <v>9</v>
      </c>
      <c r="E13" s="20">
        <v>3.5573122529644272E-2</v>
      </c>
      <c r="F13" s="19">
        <v>20</v>
      </c>
      <c r="G13" s="20">
        <v>7.1684587813620068E-2</v>
      </c>
      <c r="H13" s="21">
        <v>-0.55000000000000004</v>
      </c>
      <c r="I13" s="19">
        <v>19</v>
      </c>
      <c r="J13" s="21">
        <v>-0.52631578947368429</v>
      </c>
      <c r="K13" s="19">
        <v>64</v>
      </c>
      <c r="L13" s="20">
        <v>6.0836501901140684E-2</v>
      </c>
      <c r="M13" s="19">
        <v>83</v>
      </c>
      <c r="N13" s="20">
        <v>6.2452972159518436E-2</v>
      </c>
      <c r="O13" s="21">
        <v>-0.22891566265060237</v>
      </c>
    </row>
    <row r="14" spans="2:15" ht="14.4" customHeight="1" thickBot="1">
      <c r="B14" s="64"/>
      <c r="C14" s="66" t="s">
        <v>3</v>
      </c>
      <c r="D14" s="14">
        <v>10</v>
      </c>
      <c r="E14" s="15">
        <v>3.9525691699604744E-2</v>
      </c>
      <c r="F14" s="14">
        <v>3</v>
      </c>
      <c r="G14" s="15">
        <v>1.0752688172043012E-2</v>
      </c>
      <c r="H14" s="16">
        <v>2.3333333333333335</v>
      </c>
      <c r="I14" s="14">
        <v>4</v>
      </c>
      <c r="J14" s="16">
        <v>1.5</v>
      </c>
      <c r="K14" s="14">
        <v>33</v>
      </c>
      <c r="L14" s="15">
        <v>3.1368821292775663E-2</v>
      </c>
      <c r="M14" s="14">
        <v>32</v>
      </c>
      <c r="N14" s="15">
        <v>2.4078254326561323E-2</v>
      </c>
      <c r="O14" s="16">
        <v>3.125E-2</v>
      </c>
    </row>
    <row r="15" spans="2:15" ht="14.4" customHeight="1" thickBot="1">
      <c r="B15" s="64"/>
      <c r="C15" s="67" t="s">
        <v>63</v>
      </c>
      <c r="D15" s="19">
        <v>3</v>
      </c>
      <c r="E15" s="20">
        <v>1.1857707509881422E-2</v>
      </c>
      <c r="F15" s="19">
        <v>3</v>
      </c>
      <c r="G15" s="20">
        <v>1.0752688172043012E-2</v>
      </c>
      <c r="H15" s="21">
        <v>0</v>
      </c>
      <c r="I15" s="19">
        <v>4</v>
      </c>
      <c r="J15" s="21">
        <v>-0.25</v>
      </c>
      <c r="K15" s="19">
        <v>21</v>
      </c>
      <c r="L15" s="20">
        <v>1.9961977186311788E-2</v>
      </c>
      <c r="M15" s="19">
        <v>15</v>
      </c>
      <c r="N15" s="20">
        <v>1.1286681715575621E-2</v>
      </c>
      <c r="O15" s="21">
        <v>0.39999999999999991</v>
      </c>
    </row>
    <row r="16" spans="2:15" ht="14.4" customHeight="1" thickBot="1">
      <c r="B16" s="64"/>
      <c r="C16" s="13" t="s">
        <v>11</v>
      </c>
      <c r="D16" s="14">
        <v>2</v>
      </c>
      <c r="E16" s="15">
        <v>7.9051383399209481E-3</v>
      </c>
      <c r="F16" s="14">
        <v>3</v>
      </c>
      <c r="G16" s="15">
        <v>1.0752688172043012E-2</v>
      </c>
      <c r="H16" s="16">
        <v>-0.33333333333333337</v>
      </c>
      <c r="I16" s="14">
        <v>2</v>
      </c>
      <c r="J16" s="16">
        <v>0</v>
      </c>
      <c r="K16" s="14">
        <v>16</v>
      </c>
      <c r="L16" s="15">
        <v>1.5209125475285171E-2</v>
      </c>
      <c r="M16" s="14">
        <v>36</v>
      </c>
      <c r="N16" s="15">
        <v>2.7088036117381489E-2</v>
      </c>
      <c r="O16" s="16">
        <v>-0.55555555555555558</v>
      </c>
    </row>
    <row r="17" spans="2:15" ht="14.4" customHeight="1" thickBot="1">
      <c r="B17" s="68"/>
      <c r="C17" s="67" t="s">
        <v>29</v>
      </c>
      <c r="D17" s="19">
        <v>10</v>
      </c>
      <c r="E17" s="20">
        <v>3.9525691699604744E-2</v>
      </c>
      <c r="F17" s="19">
        <v>19</v>
      </c>
      <c r="G17" s="20">
        <v>6.8100358422939072E-2</v>
      </c>
      <c r="H17" s="21">
        <v>-0.47368421052631582</v>
      </c>
      <c r="I17" s="19">
        <v>14</v>
      </c>
      <c r="J17" s="21">
        <v>5.6680161943319839E-2</v>
      </c>
      <c r="K17" s="19">
        <v>71</v>
      </c>
      <c r="L17" s="20">
        <v>6.7490494296577941E-2</v>
      </c>
      <c r="M17" s="19">
        <v>77</v>
      </c>
      <c r="N17" s="20">
        <v>5.7938299473288185E-2</v>
      </c>
      <c r="O17" s="21">
        <v>-7.7922077922077948E-2</v>
      </c>
    </row>
    <row r="18" spans="2:15" ht="14.4" customHeight="1" thickBot="1">
      <c r="B18" s="22" t="s">
        <v>5</v>
      </c>
      <c r="C18" s="22" t="s">
        <v>30</v>
      </c>
      <c r="D18" s="23">
        <v>253</v>
      </c>
      <c r="E18" s="24">
        <v>0.99999999999999989</v>
      </c>
      <c r="F18" s="23">
        <v>279</v>
      </c>
      <c r="G18" s="24">
        <v>1</v>
      </c>
      <c r="H18" s="25">
        <v>-9.3189964157706084E-2</v>
      </c>
      <c r="I18" s="23">
        <v>247</v>
      </c>
      <c r="J18" s="24">
        <v>2.4291497975708509E-2</v>
      </c>
      <c r="K18" s="23">
        <v>1052</v>
      </c>
      <c r="L18" s="24">
        <v>1.0000000000000002</v>
      </c>
      <c r="M18" s="23">
        <v>1329</v>
      </c>
      <c r="N18" s="24">
        <v>0.99999999999999978</v>
      </c>
      <c r="O18" s="25">
        <v>-0.20842738901429647</v>
      </c>
    </row>
    <row r="19" spans="2:15" ht="14.4" customHeight="1" thickBot="1">
      <c r="B19" s="63"/>
      <c r="C19" s="13" t="s">
        <v>10</v>
      </c>
      <c r="D19" s="14">
        <v>464</v>
      </c>
      <c r="E19" s="15">
        <v>0.20677361853832443</v>
      </c>
      <c r="F19" s="14">
        <v>670</v>
      </c>
      <c r="G19" s="15">
        <v>0.27986633249791143</v>
      </c>
      <c r="H19" s="16">
        <v>-0.30746268656716413</v>
      </c>
      <c r="I19" s="14">
        <v>601</v>
      </c>
      <c r="J19" s="16">
        <v>-0.22795341098169719</v>
      </c>
      <c r="K19" s="14">
        <v>2515</v>
      </c>
      <c r="L19" s="15">
        <v>0.24083117878004404</v>
      </c>
      <c r="M19" s="14">
        <v>2919</v>
      </c>
      <c r="N19" s="15">
        <v>0.26591965017764418</v>
      </c>
      <c r="O19" s="16">
        <v>-0.13840356286399447</v>
      </c>
    </row>
    <row r="20" spans="2:15" ht="14.4" customHeight="1" thickBot="1">
      <c r="B20" s="64"/>
      <c r="C20" s="18" t="s">
        <v>8</v>
      </c>
      <c r="D20" s="19">
        <v>533</v>
      </c>
      <c r="E20" s="20">
        <v>0.2375222816399287</v>
      </c>
      <c r="F20" s="19">
        <v>613</v>
      </c>
      <c r="G20" s="20">
        <v>0.25605680868838765</v>
      </c>
      <c r="H20" s="21">
        <v>-0.13050570962479613</v>
      </c>
      <c r="I20" s="19">
        <v>520</v>
      </c>
      <c r="J20" s="21">
        <v>2.4999999999999911E-2</v>
      </c>
      <c r="K20" s="19">
        <v>2498</v>
      </c>
      <c r="L20" s="20">
        <v>0.2392032940725845</v>
      </c>
      <c r="M20" s="19">
        <v>2195</v>
      </c>
      <c r="N20" s="20">
        <v>0.19996356017126721</v>
      </c>
      <c r="O20" s="21">
        <v>0.13804100227790439</v>
      </c>
    </row>
    <row r="21" spans="2:15" ht="14.4" customHeight="1" thickBot="1">
      <c r="B21" s="64"/>
      <c r="C21" s="13" t="s">
        <v>3</v>
      </c>
      <c r="D21" s="14">
        <v>425</v>
      </c>
      <c r="E21" s="15">
        <v>0.18939393939393939</v>
      </c>
      <c r="F21" s="14">
        <v>254</v>
      </c>
      <c r="G21" s="15">
        <v>0.1060985797827903</v>
      </c>
      <c r="H21" s="16">
        <v>0.67322834645669283</v>
      </c>
      <c r="I21" s="14">
        <v>410</v>
      </c>
      <c r="J21" s="16">
        <v>3.6585365853658569E-2</v>
      </c>
      <c r="K21" s="14">
        <v>1683</v>
      </c>
      <c r="L21" s="15">
        <v>0.16116058603849467</v>
      </c>
      <c r="M21" s="14">
        <v>1319</v>
      </c>
      <c r="N21" s="15">
        <v>0.12016033524642435</v>
      </c>
      <c r="O21" s="16">
        <v>0.27596664139499616</v>
      </c>
    </row>
    <row r="22" spans="2:15" ht="14.4" customHeight="1" thickBot="1">
      <c r="B22" s="64"/>
      <c r="C22" s="65" t="s">
        <v>4</v>
      </c>
      <c r="D22" s="19">
        <v>370</v>
      </c>
      <c r="E22" s="20">
        <v>0.16488413547237077</v>
      </c>
      <c r="F22" s="19">
        <v>298</v>
      </c>
      <c r="G22" s="20">
        <v>0.12447786131996658</v>
      </c>
      <c r="H22" s="21">
        <v>0.24161073825503365</v>
      </c>
      <c r="I22" s="19">
        <v>318</v>
      </c>
      <c r="J22" s="21">
        <v>0.16352201257861632</v>
      </c>
      <c r="K22" s="19">
        <v>1406</v>
      </c>
      <c r="L22" s="20">
        <v>0.13463564109930096</v>
      </c>
      <c r="M22" s="19">
        <v>1719</v>
      </c>
      <c r="N22" s="20">
        <v>0.1566001639792293</v>
      </c>
      <c r="O22" s="21">
        <v>-0.18208260616637584</v>
      </c>
    </row>
    <row r="23" spans="2:15" ht="14.4" customHeight="1" thickBot="1">
      <c r="B23" s="64"/>
      <c r="C23" s="66" t="s">
        <v>9</v>
      </c>
      <c r="D23" s="14">
        <v>287</v>
      </c>
      <c r="E23" s="15">
        <v>0.12789661319073084</v>
      </c>
      <c r="F23" s="14">
        <v>325</v>
      </c>
      <c r="G23" s="15">
        <v>0.13575605680868838</v>
      </c>
      <c r="H23" s="16">
        <v>-0.11692307692307691</v>
      </c>
      <c r="I23" s="14">
        <v>338</v>
      </c>
      <c r="J23" s="16">
        <v>-0.15088757396449703</v>
      </c>
      <c r="K23" s="14">
        <v>1292</v>
      </c>
      <c r="L23" s="15">
        <v>0.12371923776692521</v>
      </c>
      <c r="M23" s="14">
        <v>1812</v>
      </c>
      <c r="N23" s="15">
        <v>0.16507242415960646</v>
      </c>
      <c r="O23" s="16">
        <v>-0.28697571743929362</v>
      </c>
    </row>
    <row r="24" spans="2:15" ht="14.4" customHeight="1" thickBot="1">
      <c r="B24" s="64"/>
      <c r="C24" s="67" t="s">
        <v>11</v>
      </c>
      <c r="D24" s="19">
        <v>137</v>
      </c>
      <c r="E24" s="20">
        <v>6.105169340463458E-2</v>
      </c>
      <c r="F24" s="19">
        <v>89</v>
      </c>
      <c r="G24" s="20">
        <v>3.7176274018379279E-2</v>
      </c>
      <c r="H24" s="21">
        <v>0.5393258426966292</v>
      </c>
      <c r="I24" s="19">
        <v>196</v>
      </c>
      <c r="J24" s="21">
        <v>-0.30102040816326525</v>
      </c>
      <c r="K24" s="19">
        <v>721</v>
      </c>
      <c r="L24" s="20">
        <v>6.9041463181078233E-2</v>
      </c>
      <c r="M24" s="19">
        <v>481</v>
      </c>
      <c r="N24" s="20">
        <v>4.381889405119796E-2</v>
      </c>
      <c r="O24" s="21">
        <v>0.49896049896049899</v>
      </c>
    </row>
    <row r="25" spans="2:15" ht="14.4" customHeight="1" thickBot="1">
      <c r="B25" s="64"/>
      <c r="C25" s="13" t="s">
        <v>12</v>
      </c>
      <c r="D25" s="14">
        <v>19</v>
      </c>
      <c r="E25" s="15">
        <v>8.4670231729055256E-3</v>
      </c>
      <c r="F25" s="14">
        <v>106</v>
      </c>
      <c r="G25" s="15">
        <v>4.4277360066833749E-2</v>
      </c>
      <c r="H25" s="16">
        <v>-0.82075471698113212</v>
      </c>
      <c r="I25" s="14">
        <v>34</v>
      </c>
      <c r="J25" s="16">
        <v>-0.44117647058823528</v>
      </c>
      <c r="K25" s="14">
        <v>201</v>
      </c>
      <c r="L25" s="15">
        <v>1.9247342717609882E-2</v>
      </c>
      <c r="M25" s="14">
        <v>384</v>
      </c>
      <c r="N25" s="15">
        <v>3.4982235583492755E-2</v>
      </c>
      <c r="O25" s="16">
        <v>-0.4765625</v>
      </c>
    </row>
    <row r="26" spans="2:15" ht="14.4" customHeight="1" thickBot="1">
      <c r="B26" s="64"/>
      <c r="C26" s="67" t="s">
        <v>56</v>
      </c>
      <c r="D26" s="19">
        <v>8</v>
      </c>
      <c r="E26" s="20">
        <v>3.5650623885918001E-3</v>
      </c>
      <c r="F26" s="19">
        <v>38</v>
      </c>
      <c r="G26" s="20">
        <v>1.5873015873015872E-2</v>
      </c>
      <c r="H26" s="21">
        <v>-0.78947368421052633</v>
      </c>
      <c r="I26" s="19">
        <v>14</v>
      </c>
      <c r="J26" s="21">
        <v>-0.4285714285714286</v>
      </c>
      <c r="K26" s="19">
        <v>118</v>
      </c>
      <c r="L26" s="20">
        <v>1.1299435028248588E-2</v>
      </c>
      <c r="M26" s="19">
        <v>131</v>
      </c>
      <c r="N26" s="20">
        <v>1.1934043909993622E-2</v>
      </c>
      <c r="O26" s="21">
        <v>-9.92366412213741E-2</v>
      </c>
    </row>
    <row r="27" spans="2:15" ht="14.4" customHeight="1" thickBot="1">
      <c r="B27" s="68"/>
      <c r="C27" s="13" t="s">
        <v>29</v>
      </c>
      <c r="D27" s="14">
        <v>1</v>
      </c>
      <c r="E27" s="15">
        <v>4.4563279857397502E-4</v>
      </c>
      <c r="F27" s="14">
        <v>1</v>
      </c>
      <c r="G27" s="15">
        <v>4.1771094402673348E-4</v>
      </c>
      <c r="H27" s="16">
        <v>0</v>
      </c>
      <c r="I27" s="14">
        <v>1</v>
      </c>
      <c r="J27" s="16">
        <v>0</v>
      </c>
      <c r="K27" s="14">
        <v>9</v>
      </c>
      <c r="L27" s="15">
        <v>8.6182131571387532E-4</v>
      </c>
      <c r="M27" s="14">
        <v>17</v>
      </c>
      <c r="N27" s="15">
        <v>1.5486927211442107E-3</v>
      </c>
      <c r="O27" s="16">
        <v>-0.47058823529411764</v>
      </c>
    </row>
    <row r="28" spans="2:15" ht="14.4" customHeight="1" thickBot="1">
      <c r="B28" s="22" t="s">
        <v>6</v>
      </c>
      <c r="C28" s="22" t="s">
        <v>30</v>
      </c>
      <c r="D28" s="23">
        <v>2244</v>
      </c>
      <c r="E28" s="24">
        <v>1</v>
      </c>
      <c r="F28" s="23">
        <v>2394</v>
      </c>
      <c r="G28" s="24">
        <v>0.99999999999999989</v>
      </c>
      <c r="H28" s="25">
        <v>-6.2656641604010077E-2</v>
      </c>
      <c r="I28" s="23">
        <v>2432</v>
      </c>
      <c r="J28" s="24">
        <v>-7.7302631578947345E-2</v>
      </c>
      <c r="K28" s="23">
        <v>10443</v>
      </c>
      <c r="L28" s="24">
        <v>0.99999999999999989</v>
      </c>
      <c r="M28" s="23">
        <v>10977</v>
      </c>
      <c r="N28" s="24">
        <v>1.0000000000000004</v>
      </c>
      <c r="O28" s="25">
        <v>-4.8647171358294661E-2</v>
      </c>
    </row>
    <row r="29" spans="2:15" ht="14.4" customHeight="1" thickBot="1">
      <c r="B29" s="22" t="s">
        <v>45</v>
      </c>
      <c r="C29" s="22" t="s">
        <v>30</v>
      </c>
      <c r="D29" s="23">
        <v>2</v>
      </c>
      <c r="E29" s="24">
        <v>1</v>
      </c>
      <c r="F29" s="23">
        <v>2</v>
      </c>
      <c r="G29" s="24">
        <v>1</v>
      </c>
      <c r="H29" s="25">
        <v>0</v>
      </c>
      <c r="I29" s="23">
        <v>7</v>
      </c>
      <c r="J29" s="24">
        <v>-0.7142857142857143</v>
      </c>
      <c r="K29" s="23">
        <v>14</v>
      </c>
      <c r="L29" s="24">
        <v>0.99999999999999978</v>
      </c>
      <c r="M29" s="23">
        <v>14</v>
      </c>
      <c r="N29" s="24">
        <v>1</v>
      </c>
      <c r="O29" s="25">
        <v>0</v>
      </c>
    </row>
    <row r="30" spans="2:15" ht="14.4" customHeight="1" thickBot="1">
      <c r="B30" s="99"/>
      <c r="C30" s="100" t="s">
        <v>30</v>
      </c>
      <c r="D30" s="26">
        <v>2499</v>
      </c>
      <c r="E30" s="27">
        <v>1</v>
      </c>
      <c r="F30" s="26">
        <v>2675</v>
      </c>
      <c r="G30" s="27">
        <v>1</v>
      </c>
      <c r="H30" s="28">
        <v>-6.5794392523364498E-2</v>
      </c>
      <c r="I30" s="26">
        <v>2686</v>
      </c>
      <c r="J30" s="28">
        <v>-6.9620253164557E-2</v>
      </c>
      <c r="K30" s="26">
        <v>11509</v>
      </c>
      <c r="L30" s="27">
        <v>1</v>
      </c>
      <c r="M30" s="26">
        <v>12320</v>
      </c>
      <c r="N30" s="27">
        <v>1</v>
      </c>
      <c r="O30" s="28">
        <v>-6.5827922077922096E-2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90" t="s">
        <v>36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61"/>
    </row>
    <row r="35" spans="2:15" ht="14.4" thickBot="1">
      <c r="B35" s="91" t="s">
        <v>37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62" t="s">
        <v>33</v>
      </c>
    </row>
    <row r="36" spans="2:15">
      <c r="B36" s="113" t="s">
        <v>21</v>
      </c>
      <c r="C36" s="115" t="s">
        <v>1</v>
      </c>
      <c r="D36" s="117" t="s">
        <v>86</v>
      </c>
      <c r="E36" s="95"/>
      <c r="F36" s="95"/>
      <c r="G36" s="95"/>
      <c r="H36" s="85"/>
      <c r="I36" s="84" t="s">
        <v>83</v>
      </c>
      <c r="J36" s="85"/>
      <c r="K36" s="84" t="s">
        <v>90</v>
      </c>
      <c r="L36" s="95"/>
      <c r="M36" s="95"/>
      <c r="N36" s="95"/>
      <c r="O36" s="96"/>
    </row>
    <row r="37" spans="2:15" ht="14.4" thickBot="1">
      <c r="B37" s="114"/>
      <c r="C37" s="116"/>
      <c r="D37" s="97" t="s">
        <v>87</v>
      </c>
      <c r="E37" s="93"/>
      <c r="F37" s="93"/>
      <c r="G37" s="93"/>
      <c r="H37" s="98"/>
      <c r="I37" s="92" t="s">
        <v>84</v>
      </c>
      <c r="J37" s="98"/>
      <c r="K37" s="92" t="s">
        <v>91</v>
      </c>
      <c r="L37" s="93"/>
      <c r="M37" s="93"/>
      <c r="N37" s="93"/>
      <c r="O37" s="94"/>
    </row>
    <row r="38" spans="2:15" ht="13.8" customHeight="1">
      <c r="B38" s="114"/>
      <c r="C38" s="116"/>
      <c r="D38" s="86">
        <v>2025</v>
      </c>
      <c r="E38" s="87"/>
      <c r="F38" s="86">
        <v>2024</v>
      </c>
      <c r="G38" s="87"/>
      <c r="H38" s="103" t="s">
        <v>22</v>
      </c>
      <c r="I38" s="82">
        <v>2024</v>
      </c>
      <c r="J38" s="82" t="s">
        <v>88</v>
      </c>
      <c r="K38" s="86">
        <v>2025</v>
      </c>
      <c r="L38" s="87"/>
      <c r="M38" s="86">
        <v>2024</v>
      </c>
      <c r="N38" s="87"/>
      <c r="O38" s="103" t="s">
        <v>22</v>
      </c>
    </row>
    <row r="39" spans="2:15" ht="14.4" thickBot="1">
      <c r="B39" s="105" t="s">
        <v>21</v>
      </c>
      <c r="C39" s="107" t="s">
        <v>24</v>
      </c>
      <c r="D39" s="88"/>
      <c r="E39" s="89"/>
      <c r="F39" s="88"/>
      <c r="G39" s="89"/>
      <c r="H39" s="104"/>
      <c r="I39" s="83"/>
      <c r="J39" s="83"/>
      <c r="K39" s="88"/>
      <c r="L39" s="89"/>
      <c r="M39" s="88"/>
      <c r="N39" s="89"/>
      <c r="O39" s="104"/>
    </row>
    <row r="40" spans="2:15" ht="13.8" customHeight="1">
      <c r="B40" s="105"/>
      <c r="C40" s="107"/>
      <c r="D40" s="6" t="s">
        <v>25</v>
      </c>
      <c r="E40" s="7" t="s">
        <v>2</v>
      </c>
      <c r="F40" s="6" t="s">
        <v>25</v>
      </c>
      <c r="G40" s="7" t="s">
        <v>2</v>
      </c>
      <c r="H40" s="109" t="s">
        <v>26</v>
      </c>
      <c r="I40" s="8" t="s">
        <v>25</v>
      </c>
      <c r="J40" s="111" t="s">
        <v>89</v>
      </c>
      <c r="K40" s="6" t="s">
        <v>25</v>
      </c>
      <c r="L40" s="7" t="s">
        <v>2</v>
      </c>
      <c r="M40" s="6" t="s">
        <v>25</v>
      </c>
      <c r="N40" s="7" t="s">
        <v>2</v>
      </c>
      <c r="O40" s="109" t="s">
        <v>26</v>
      </c>
    </row>
    <row r="41" spans="2:15" ht="27" thickBot="1">
      <c r="B41" s="106"/>
      <c r="C41" s="108"/>
      <c r="D41" s="9" t="s">
        <v>27</v>
      </c>
      <c r="E41" s="10" t="s">
        <v>28</v>
      </c>
      <c r="F41" s="9" t="s">
        <v>27</v>
      </c>
      <c r="G41" s="10" t="s">
        <v>28</v>
      </c>
      <c r="H41" s="110"/>
      <c r="I41" s="11" t="s">
        <v>27</v>
      </c>
      <c r="J41" s="112"/>
      <c r="K41" s="9" t="s">
        <v>27</v>
      </c>
      <c r="L41" s="10" t="s">
        <v>28</v>
      </c>
      <c r="M41" s="9" t="s">
        <v>27</v>
      </c>
      <c r="N41" s="10" t="s">
        <v>28</v>
      </c>
      <c r="O41" s="110"/>
    </row>
    <row r="42" spans="2:15" ht="14.4" thickBot="1">
      <c r="B42" s="69"/>
      <c r="C42" s="13" t="s">
        <v>4</v>
      </c>
      <c r="D42" s="14"/>
      <c r="E42" s="15"/>
      <c r="F42" s="14"/>
      <c r="G42" s="15"/>
      <c r="H42" s="16"/>
      <c r="I42" s="14"/>
      <c r="J42" s="16"/>
      <c r="K42" s="14"/>
      <c r="L42" s="15"/>
      <c r="M42" s="14">
        <v>1</v>
      </c>
      <c r="N42" s="15">
        <v>1</v>
      </c>
      <c r="O42" s="16"/>
    </row>
    <row r="43" spans="2:15" ht="14.4" thickBot="1">
      <c r="B43" s="22" t="s">
        <v>5</v>
      </c>
      <c r="C43" s="22">
        <v>0</v>
      </c>
      <c r="D43" s="23">
        <v>0</v>
      </c>
      <c r="E43" s="24">
        <v>0</v>
      </c>
      <c r="F43" s="23">
        <v>1</v>
      </c>
      <c r="G43" s="24">
        <v>1</v>
      </c>
      <c r="H43" s="25">
        <v>-1</v>
      </c>
      <c r="I43" s="23">
        <v>0</v>
      </c>
      <c r="J43" s="24">
        <v>0</v>
      </c>
      <c r="K43" s="23">
        <v>0</v>
      </c>
      <c r="L43" s="24">
        <v>0</v>
      </c>
      <c r="M43" s="23">
        <v>1</v>
      </c>
      <c r="N43" s="24">
        <v>1</v>
      </c>
      <c r="O43" s="25">
        <v>-1</v>
      </c>
    </row>
    <row r="44" spans="2:15" ht="14.4" thickBot="1">
      <c r="B44" s="63"/>
      <c r="C44" s="13" t="s">
        <v>8</v>
      </c>
      <c r="D44" s="14">
        <v>445</v>
      </c>
      <c r="E44" s="15">
        <v>0.24985962942167322</v>
      </c>
      <c r="F44" s="14">
        <v>519</v>
      </c>
      <c r="G44" s="15">
        <v>0.26766374419804023</v>
      </c>
      <c r="H44" s="16">
        <v>-0.1425818882466281</v>
      </c>
      <c r="I44" s="14">
        <v>404</v>
      </c>
      <c r="J44" s="16">
        <v>0.10148514851485158</v>
      </c>
      <c r="K44" s="14">
        <v>2117</v>
      </c>
      <c r="L44" s="15">
        <v>0.2523241954707986</v>
      </c>
      <c r="M44" s="14">
        <v>1807</v>
      </c>
      <c r="N44" s="15">
        <v>0.20156162855549359</v>
      </c>
      <c r="O44" s="16">
        <v>0.1715550636413945</v>
      </c>
    </row>
    <row r="45" spans="2:15" ht="14.4" thickBot="1">
      <c r="B45" s="64"/>
      <c r="C45" s="18" t="s">
        <v>10</v>
      </c>
      <c r="D45" s="19">
        <v>363</v>
      </c>
      <c r="E45" s="20">
        <v>0.20381807973048849</v>
      </c>
      <c r="F45" s="19">
        <v>587</v>
      </c>
      <c r="G45" s="20">
        <v>0.30273336771531717</v>
      </c>
      <c r="H45" s="21">
        <v>-0.38160136286201018</v>
      </c>
      <c r="I45" s="19">
        <v>496</v>
      </c>
      <c r="J45" s="21">
        <v>-0.26814516129032262</v>
      </c>
      <c r="K45" s="19">
        <v>2043</v>
      </c>
      <c r="L45" s="20">
        <v>0.24350417163289631</v>
      </c>
      <c r="M45" s="19">
        <v>2498</v>
      </c>
      <c r="N45" s="20">
        <v>0.27863915225878416</v>
      </c>
      <c r="O45" s="21">
        <v>-0.18214571657325862</v>
      </c>
    </row>
    <row r="46" spans="2:15" ht="14.4" thickBot="1">
      <c r="B46" s="64"/>
      <c r="C46" s="13" t="s">
        <v>3</v>
      </c>
      <c r="D46" s="14">
        <v>382</v>
      </c>
      <c r="E46" s="15">
        <v>0.21448624368332397</v>
      </c>
      <c r="F46" s="14">
        <v>211</v>
      </c>
      <c r="G46" s="15">
        <v>0.10881897885507993</v>
      </c>
      <c r="H46" s="16">
        <v>0.81042654028436023</v>
      </c>
      <c r="I46" s="14">
        <v>380</v>
      </c>
      <c r="J46" s="16">
        <v>5.2631578947368585E-3</v>
      </c>
      <c r="K46" s="14">
        <v>1487</v>
      </c>
      <c r="L46" s="15">
        <v>0.17723480333730632</v>
      </c>
      <c r="M46" s="14">
        <v>1141</v>
      </c>
      <c r="N46" s="15">
        <v>0.12727272727272726</v>
      </c>
      <c r="O46" s="16">
        <v>0.30324276950043827</v>
      </c>
    </row>
    <row r="47" spans="2:15" ht="14.4" thickBot="1">
      <c r="B47" s="64"/>
      <c r="C47" s="65" t="s">
        <v>4</v>
      </c>
      <c r="D47" s="19">
        <v>268</v>
      </c>
      <c r="E47" s="20">
        <v>0.15047725996631106</v>
      </c>
      <c r="F47" s="19">
        <v>212</v>
      </c>
      <c r="G47" s="20">
        <v>0.10933470861268695</v>
      </c>
      <c r="H47" s="21">
        <v>0.26415094339622636</v>
      </c>
      <c r="I47" s="19">
        <v>234</v>
      </c>
      <c r="J47" s="21">
        <v>0.14529914529914523</v>
      </c>
      <c r="K47" s="19">
        <v>993</v>
      </c>
      <c r="L47" s="20">
        <v>0.11835518474374256</v>
      </c>
      <c r="M47" s="19">
        <v>1361</v>
      </c>
      <c r="N47" s="20">
        <v>0.15181260457334078</v>
      </c>
      <c r="O47" s="21">
        <v>-0.27038941954445261</v>
      </c>
    </row>
    <row r="48" spans="2:15" ht="14.4" thickBot="1">
      <c r="B48" s="64"/>
      <c r="C48" s="66" t="s">
        <v>9</v>
      </c>
      <c r="D48" s="14">
        <v>189</v>
      </c>
      <c r="E48" s="15">
        <v>0.10612015721504772</v>
      </c>
      <c r="F48" s="14">
        <v>220</v>
      </c>
      <c r="G48" s="15">
        <v>0.11346054667354306</v>
      </c>
      <c r="H48" s="16">
        <v>-0.14090909090909087</v>
      </c>
      <c r="I48" s="14">
        <v>263</v>
      </c>
      <c r="J48" s="16">
        <v>-0.28136882129277563</v>
      </c>
      <c r="K48" s="14">
        <v>920</v>
      </c>
      <c r="L48" s="15">
        <v>0.10965435041716329</v>
      </c>
      <c r="M48" s="14">
        <v>1354</v>
      </c>
      <c r="N48" s="15">
        <v>0.15103179029559397</v>
      </c>
      <c r="O48" s="16">
        <v>-0.32053175775480058</v>
      </c>
    </row>
    <row r="49" spans="2:15" ht="14.4" thickBot="1">
      <c r="B49" s="64"/>
      <c r="C49" s="67" t="s">
        <v>11</v>
      </c>
      <c r="D49" s="19">
        <v>114</v>
      </c>
      <c r="E49" s="20">
        <v>6.4008983717012913E-2</v>
      </c>
      <c r="F49" s="19">
        <v>62</v>
      </c>
      <c r="G49" s="20">
        <v>3.1975244971634863E-2</v>
      </c>
      <c r="H49" s="21">
        <v>0.83870967741935476</v>
      </c>
      <c r="I49" s="19">
        <v>156</v>
      </c>
      <c r="J49" s="21">
        <v>-0.26923076923076927</v>
      </c>
      <c r="K49" s="19">
        <v>579</v>
      </c>
      <c r="L49" s="20">
        <v>6.9010727056019072E-2</v>
      </c>
      <c r="M49" s="19">
        <v>359</v>
      </c>
      <c r="N49" s="20">
        <v>4.0044617958728386E-2</v>
      </c>
      <c r="O49" s="21">
        <v>0.61281337047353768</v>
      </c>
    </row>
    <row r="50" spans="2:15" ht="14.4" thickBot="1">
      <c r="B50" s="64"/>
      <c r="C50" s="13" t="s">
        <v>12</v>
      </c>
      <c r="D50" s="14">
        <v>11</v>
      </c>
      <c r="E50" s="15">
        <v>6.1763054463784394E-3</v>
      </c>
      <c r="F50" s="14">
        <v>88</v>
      </c>
      <c r="G50" s="15">
        <v>4.5384218669417227E-2</v>
      </c>
      <c r="H50" s="16">
        <v>-0.875</v>
      </c>
      <c r="I50" s="14">
        <v>22</v>
      </c>
      <c r="J50" s="16">
        <v>-0.5</v>
      </c>
      <c r="K50" s="14">
        <v>129</v>
      </c>
      <c r="L50" s="15">
        <v>1.5375446960667461E-2</v>
      </c>
      <c r="M50" s="14">
        <v>310</v>
      </c>
      <c r="N50" s="15">
        <v>3.4578918014500838E-2</v>
      </c>
      <c r="O50" s="16">
        <v>-0.58387096774193548</v>
      </c>
    </row>
    <row r="51" spans="2:15" ht="14.4" thickBot="1">
      <c r="B51" s="64"/>
      <c r="C51" s="67" t="s">
        <v>56</v>
      </c>
      <c r="D51" s="19">
        <v>8</v>
      </c>
      <c r="E51" s="20">
        <v>4.4918585064570469E-3</v>
      </c>
      <c r="F51" s="19">
        <v>38</v>
      </c>
      <c r="G51" s="20">
        <v>1.9597730789066528E-2</v>
      </c>
      <c r="H51" s="21">
        <v>-0.78947368421052633</v>
      </c>
      <c r="I51" s="19">
        <v>14</v>
      </c>
      <c r="J51" s="21">
        <v>-0.4285714285714286</v>
      </c>
      <c r="K51" s="19">
        <v>116</v>
      </c>
      <c r="L51" s="20">
        <v>1.3825983313468414E-2</v>
      </c>
      <c r="M51" s="19">
        <v>129</v>
      </c>
      <c r="N51" s="20">
        <v>1.4389291689905187E-2</v>
      </c>
      <c r="O51" s="21">
        <v>-0.10077519379844957</v>
      </c>
    </row>
    <row r="52" spans="2:15" ht="14.4" thickBot="1">
      <c r="B52" s="68"/>
      <c r="C52" s="13" t="s">
        <v>29</v>
      </c>
      <c r="D52" s="14">
        <v>0</v>
      </c>
      <c r="E52" s="15">
        <v>0</v>
      </c>
      <c r="F52" s="14">
        <v>0</v>
      </c>
      <c r="G52" s="15">
        <v>0</v>
      </c>
      <c r="H52" s="16"/>
      <c r="I52" s="14">
        <v>0</v>
      </c>
      <c r="J52" s="16"/>
      <c r="K52" s="14">
        <v>0</v>
      </c>
      <c r="L52" s="15">
        <v>0</v>
      </c>
      <c r="M52" s="14">
        <v>0</v>
      </c>
      <c r="N52" s="15">
        <v>0</v>
      </c>
      <c r="O52" s="16"/>
    </row>
    <row r="53" spans="2:15" ht="14.4" thickBot="1">
      <c r="B53" s="22" t="s">
        <v>6</v>
      </c>
      <c r="C53" s="22" t="s">
        <v>30</v>
      </c>
      <c r="D53" s="23">
        <v>1780</v>
      </c>
      <c r="E53" s="24">
        <v>0.99943851768669301</v>
      </c>
      <c r="F53" s="23">
        <v>1937</v>
      </c>
      <c r="G53" s="24">
        <v>0.99896854048478601</v>
      </c>
      <c r="H53" s="25">
        <v>-8.1053175012906542E-2</v>
      </c>
      <c r="I53" s="23">
        <v>1969</v>
      </c>
      <c r="J53" s="24">
        <v>-9.5987811071609919E-2</v>
      </c>
      <c r="K53" s="23">
        <v>8384</v>
      </c>
      <c r="L53" s="24">
        <v>0.99928486293206209</v>
      </c>
      <c r="M53" s="23">
        <v>8959</v>
      </c>
      <c r="N53" s="24">
        <v>0.99933073061907429</v>
      </c>
      <c r="O53" s="25">
        <v>-6.4181270231052578E-2</v>
      </c>
    </row>
    <row r="54" spans="2:15" ht="14.4" thickBot="1">
      <c r="B54" s="22" t="s">
        <v>45</v>
      </c>
      <c r="C54" s="76" t="s">
        <v>30</v>
      </c>
      <c r="D54" s="23">
        <v>1</v>
      </c>
      <c r="E54" s="24">
        <v>1</v>
      </c>
      <c r="F54" s="23">
        <v>2</v>
      </c>
      <c r="G54" s="24">
        <v>1</v>
      </c>
      <c r="H54" s="25">
        <v>-0.5</v>
      </c>
      <c r="I54" s="23">
        <v>2</v>
      </c>
      <c r="J54" s="24">
        <v>-0.5</v>
      </c>
      <c r="K54" s="23">
        <v>6</v>
      </c>
      <c r="L54" s="24">
        <v>1</v>
      </c>
      <c r="M54" s="23">
        <v>5</v>
      </c>
      <c r="N54" s="24">
        <v>1</v>
      </c>
      <c r="O54" s="25">
        <v>0.19999999999999996</v>
      </c>
    </row>
    <row r="55" spans="2:15" ht="14.4" thickBot="1">
      <c r="B55" s="118" t="s">
        <v>30</v>
      </c>
      <c r="C55" s="119" t="s">
        <v>30</v>
      </c>
      <c r="D55" s="26">
        <v>1781</v>
      </c>
      <c r="E55" s="27">
        <v>1</v>
      </c>
      <c r="F55" s="26">
        <v>1939</v>
      </c>
      <c r="G55" s="27">
        <v>1</v>
      </c>
      <c r="H55" s="28">
        <v>-8.1485301701908153E-2</v>
      </c>
      <c r="I55" s="26">
        <v>1971</v>
      </c>
      <c r="J55" s="28">
        <v>-9.6397767630644338E-2</v>
      </c>
      <c r="K55" s="26">
        <v>8390</v>
      </c>
      <c r="L55" s="27">
        <v>1</v>
      </c>
      <c r="M55" s="26">
        <v>8965</v>
      </c>
      <c r="N55" s="27">
        <v>1</v>
      </c>
      <c r="O55" s="28">
        <v>-6.4138315672057966E-2</v>
      </c>
    </row>
    <row r="56" spans="2:15">
      <c r="B56" s="70" t="s">
        <v>40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2: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90" t="s">
        <v>43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61"/>
    </row>
    <row r="59" spans="2:15" ht="14.4" thickBot="1">
      <c r="B59" s="91" t="s">
        <v>44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62" t="s">
        <v>33</v>
      </c>
    </row>
    <row r="60" spans="2:15">
      <c r="B60" s="113" t="s">
        <v>21</v>
      </c>
      <c r="C60" s="115" t="s">
        <v>1</v>
      </c>
      <c r="D60" s="117" t="s">
        <v>86</v>
      </c>
      <c r="E60" s="95"/>
      <c r="F60" s="95"/>
      <c r="G60" s="95"/>
      <c r="H60" s="85"/>
      <c r="I60" s="84" t="s">
        <v>83</v>
      </c>
      <c r="J60" s="85"/>
      <c r="K60" s="84" t="s">
        <v>90</v>
      </c>
      <c r="L60" s="95"/>
      <c r="M60" s="95"/>
      <c r="N60" s="95"/>
      <c r="O60" s="96"/>
    </row>
    <row r="61" spans="2:15" ht="14.4" thickBot="1">
      <c r="B61" s="114"/>
      <c r="C61" s="116"/>
      <c r="D61" s="97" t="s">
        <v>87</v>
      </c>
      <c r="E61" s="93"/>
      <c r="F61" s="93"/>
      <c r="G61" s="93"/>
      <c r="H61" s="98"/>
      <c r="I61" s="92" t="s">
        <v>84</v>
      </c>
      <c r="J61" s="98"/>
      <c r="K61" s="92" t="s">
        <v>91</v>
      </c>
      <c r="L61" s="93"/>
      <c r="M61" s="93"/>
      <c r="N61" s="93"/>
      <c r="O61" s="94"/>
    </row>
    <row r="62" spans="2:15" ht="15" customHeight="1">
      <c r="B62" s="114"/>
      <c r="C62" s="116"/>
      <c r="D62" s="86">
        <v>2025</v>
      </c>
      <c r="E62" s="87"/>
      <c r="F62" s="86">
        <v>2024</v>
      </c>
      <c r="G62" s="87"/>
      <c r="H62" s="103" t="s">
        <v>22</v>
      </c>
      <c r="I62" s="82">
        <v>2024</v>
      </c>
      <c r="J62" s="82" t="s">
        <v>88</v>
      </c>
      <c r="K62" s="86">
        <v>2025</v>
      </c>
      <c r="L62" s="87"/>
      <c r="M62" s="86">
        <v>2024</v>
      </c>
      <c r="N62" s="87"/>
      <c r="O62" s="103" t="s">
        <v>22</v>
      </c>
    </row>
    <row r="63" spans="2:15" ht="14.4" customHeight="1" thickBot="1">
      <c r="B63" s="105" t="s">
        <v>21</v>
      </c>
      <c r="C63" s="107" t="s">
        <v>24</v>
      </c>
      <c r="D63" s="88"/>
      <c r="E63" s="89"/>
      <c r="F63" s="88"/>
      <c r="G63" s="89"/>
      <c r="H63" s="104"/>
      <c r="I63" s="83"/>
      <c r="J63" s="83"/>
      <c r="K63" s="88"/>
      <c r="L63" s="89"/>
      <c r="M63" s="88"/>
      <c r="N63" s="89"/>
      <c r="O63" s="104"/>
    </row>
    <row r="64" spans="2:15" ht="15" customHeight="1">
      <c r="B64" s="105"/>
      <c r="C64" s="107"/>
      <c r="D64" s="6" t="s">
        <v>25</v>
      </c>
      <c r="E64" s="7" t="s">
        <v>2</v>
      </c>
      <c r="F64" s="6" t="s">
        <v>25</v>
      </c>
      <c r="G64" s="7" t="s">
        <v>2</v>
      </c>
      <c r="H64" s="109" t="s">
        <v>26</v>
      </c>
      <c r="I64" s="8" t="s">
        <v>25</v>
      </c>
      <c r="J64" s="111" t="s">
        <v>89</v>
      </c>
      <c r="K64" s="6" t="s">
        <v>25</v>
      </c>
      <c r="L64" s="7" t="s">
        <v>2</v>
      </c>
      <c r="M64" s="6" t="s">
        <v>25</v>
      </c>
      <c r="N64" s="7" t="s">
        <v>2</v>
      </c>
      <c r="O64" s="109" t="s">
        <v>26</v>
      </c>
    </row>
    <row r="65" spans="2:15" ht="14.25" customHeight="1" thickBot="1">
      <c r="B65" s="106"/>
      <c r="C65" s="108"/>
      <c r="D65" s="9" t="s">
        <v>27</v>
      </c>
      <c r="E65" s="10" t="s">
        <v>28</v>
      </c>
      <c r="F65" s="9" t="s">
        <v>27</v>
      </c>
      <c r="G65" s="10" t="s">
        <v>28</v>
      </c>
      <c r="H65" s="110"/>
      <c r="I65" s="11" t="s">
        <v>27</v>
      </c>
      <c r="J65" s="112"/>
      <c r="K65" s="9" t="s">
        <v>27</v>
      </c>
      <c r="L65" s="10" t="s">
        <v>28</v>
      </c>
      <c r="M65" s="9" t="s">
        <v>27</v>
      </c>
      <c r="N65" s="10" t="s">
        <v>28</v>
      </c>
      <c r="O65" s="110"/>
    </row>
    <row r="66" spans="2:15" ht="14.4" thickBot="1">
      <c r="B66" s="63"/>
      <c r="C66" s="13" t="s">
        <v>12</v>
      </c>
      <c r="D66" s="14">
        <v>120</v>
      </c>
      <c r="E66" s="15">
        <v>0.4743083003952569</v>
      </c>
      <c r="F66" s="14">
        <v>175</v>
      </c>
      <c r="G66" s="15">
        <v>0.62724014336917566</v>
      </c>
      <c r="H66" s="16">
        <v>-0.31428571428571428</v>
      </c>
      <c r="I66" s="14">
        <v>142</v>
      </c>
      <c r="J66" s="16">
        <v>-0.15492957746478875</v>
      </c>
      <c r="K66" s="14">
        <v>558</v>
      </c>
      <c r="L66" s="15">
        <v>0.53041825095057038</v>
      </c>
      <c r="M66" s="14">
        <v>849</v>
      </c>
      <c r="N66" s="15">
        <v>0.63930722891566261</v>
      </c>
      <c r="O66" s="16">
        <v>-0.34275618374558303</v>
      </c>
    </row>
    <row r="67" spans="2:15" ht="14.4" thickBot="1">
      <c r="B67" s="64"/>
      <c r="C67" s="18" t="s">
        <v>9</v>
      </c>
      <c r="D67" s="19">
        <v>53</v>
      </c>
      <c r="E67" s="20">
        <v>0.20948616600790515</v>
      </c>
      <c r="F67" s="19">
        <v>27</v>
      </c>
      <c r="G67" s="20">
        <v>9.6774193548387094E-2</v>
      </c>
      <c r="H67" s="21">
        <v>0.96296296296296302</v>
      </c>
      <c r="I67" s="19">
        <v>32</v>
      </c>
      <c r="J67" s="21">
        <v>0.65625</v>
      </c>
      <c r="K67" s="19">
        <v>150</v>
      </c>
      <c r="L67" s="20">
        <v>0.14258555133079848</v>
      </c>
      <c r="M67" s="19">
        <v>168</v>
      </c>
      <c r="N67" s="20">
        <v>0.12650602409638553</v>
      </c>
      <c r="O67" s="21">
        <v>-0.1071428571428571</v>
      </c>
    </row>
    <row r="68" spans="2:15" ht="14.4" thickBot="1">
      <c r="B68" s="64"/>
      <c r="C68" s="13" t="s">
        <v>4</v>
      </c>
      <c r="D68" s="14">
        <v>46</v>
      </c>
      <c r="E68" s="15">
        <v>0.18181818181818182</v>
      </c>
      <c r="F68" s="14">
        <v>29</v>
      </c>
      <c r="G68" s="15">
        <v>0.1039426523297491</v>
      </c>
      <c r="H68" s="16">
        <v>0.5862068965517242</v>
      </c>
      <c r="I68" s="14"/>
      <c r="J68" s="16"/>
      <c r="K68" s="14">
        <v>139</v>
      </c>
      <c r="L68" s="15">
        <v>0.13212927756653992</v>
      </c>
      <c r="M68" s="14">
        <v>68</v>
      </c>
      <c r="N68" s="15">
        <v>5.1204819277108432E-2</v>
      </c>
      <c r="O68" s="16">
        <v>1.0441176470588234</v>
      </c>
    </row>
    <row r="69" spans="2:15" ht="14.4" customHeight="1" thickBot="1">
      <c r="B69" s="64"/>
      <c r="C69" s="65" t="s">
        <v>38</v>
      </c>
      <c r="D69" s="19">
        <v>9</v>
      </c>
      <c r="E69" s="20">
        <v>3.5573122529644272E-2</v>
      </c>
      <c r="F69" s="19">
        <v>20</v>
      </c>
      <c r="G69" s="20">
        <v>7.1684587813620068E-2</v>
      </c>
      <c r="H69" s="21">
        <v>-0.55000000000000004</v>
      </c>
      <c r="I69" s="19"/>
      <c r="J69" s="21"/>
      <c r="K69" s="19">
        <v>64</v>
      </c>
      <c r="L69" s="20">
        <v>6.0836501901140684E-2</v>
      </c>
      <c r="M69" s="19">
        <v>83</v>
      </c>
      <c r="N69" s="20">
        <v>6.25E-2</v>
      </c>
      <c r="O69" s="21">
        <v>-0.22891566265060237</v>
      </c>
    </row>
    <row r="70" spans="2:15" ht="14.4" customHeight="1" thickBot="1">
      <c r="B70" s="64"/>
      <c r="C70" s="66" t="s">
        <v>3</v>
      </c>
      <c r="D70" s="14">
        <v>10</v>
      </c>
      <c r="E70" s="15">
        <v>3.9525691699604744E-2</v>
      </c>
      <c r="F70" s="14">
        <v>3</v>
      </c>
      <c r="G70" s="15">
        <v>1.0752688172043012E-2</v>
      </c>
      <c r="H70" s="16">
        <v>2.3333333333333335</v>
      </c>
      <c r="I70" s="14">
        <v>4</v>
      </c>
      <c r="J70" s="16">
        <v>1.5</v>
      </c>
      <c r="K70" s="14">
        <v>33</v>
      </c>
      <c r="L70" s="15">
        <v>3.1368821292775663E-2</v>
      </c>
      <c r="M70" s="14">
        <v>32</v>
      </c>
      <c r="N70" s="15">
        <v>2.4096385542168676E-2</v>
      </c>
      <c r="O70" s="16">
        <v>3.125E-2</v>
      </c>
    </row>
    <row r="71" spans="2:15" ht="14.4" customHeight="1" thickBot="1">
      <c r="B71" s="64"/>
      <c r="C71" s="67" t="s">
        <v>63</v>
      </c>
      <c r="D71" s="19">
        <v>3</v>
      </c>
      <c r="E71" s="20">
        <v>1.1857707509881422E-2</v>
      </c>
      <c r="F71" s="19">
        <v>3</v>
      </c>
      <c r="G71" s="20">
        <v>1.0752688172043012E-2</v>
      </c>
      <c r="H71" s="21">
        <v>0</v>
      </c>
      <c r="I71" s="19">
        <v>4</v>
      </c>
      <c r="J71" s="21">
        <v>-0.25</v>
      </c>
      <c r="K71" s="19">
        <v>21</v>
      </c>
      <c r="L71" s="20">
        <v>1.9961977186311788E-2</v>
      </c>
      <c r="M71" s="19">
        <v>15</v>
      </c>
      <c r="N71" s="20">
        <v>1.1295180722891566E-2</v>
      </c>
      <c r="O71" s="21">
        <v>0.39999999999999991</v>
      </c>
    </row>
    <row r="72" spans="2:15" ht="14.4" customHeight="1" thickBot="1">
      <c r="B72" s="64"/>
      <c r="C72" s="13" t="s">
        <v>11</v>
      </c>
      <c r="D72" s="14">
        <v>2</v>
      </c>
      <c r="E72" s="15">
        <v>7.9051383399209481E-3</v>
      </c>
      <c r="F72" s="14">
        <v>3</v>
      </c>
      <c r="G72" s="15">
        <v>1.0752688172043012E-2</v>
      </c>
      <c r="H72" s="16">
        <v>-0.33333333333333337</v>
      </c>
      <c r="I72" s="14">
        <v>2</v>
      </c>
      <c r="J72" s="16">
        <v>0</v>
      </c>
      <c r="K72" s="14">
        <v>16</v>
      </c>
      <c r="L72" s="15">
        <v>1.5209125475285171E-2</v>
      </c>
      <c r="M72" s="14">
        <v>36</v>
      </c>
      <c r="N72" s="15">
        <v>2.710843373493976E-2</v>
      </c>
      <c r="O72" s="16">
        <v>-0.55555555555555558</v>
      </c>
    </row>
    <row r="73" spans="2:15" ht="14.4" thickBot="1">
      <c r="B73" s="64"/>
      <c r="C73" s="67" t="s">
        <v>29</v>
      </c>
      <c r="D73" s="19">
        <v>10</v>
      </c>
      <c r="E73" s="20">
        <v>3.9525691699604737E-2</v>
      </c>
      <c r="F73" s="19">
        <v>19</v>
      </c>
      <c r="G73" s="20">
        <v>6.8100358422939072E-2</v>
      </c>
      <c r="H73" s="21">
        <v>-0.47368421052631582</v>
      </c>
      <c r="I73" s="19">
        <v>12</v>
      </c>
      <c r="J73" s="21">
        <v>-0.16666666666666663</v>
      </c>
      <c r="K73" s="19">
        <v>71</v>
      </c>
      <c r="L73" s="20">
        <v>6.7490494296577941E-2</v>
      </c>
      <c r="M73" s="19">
        <v>77</v>
      </c>
      <c r="N73" s="20">
        <v>5.7981927710843394E-2</v>
      </c>
      <c r="O73" s="21">
        <v>-7.7922077922077948E-2</v>
      </c>
    </row>
    <row r="74" spans="2:15" ht="15" customHeight="1" thickBot="1">
      <c r="B74" s="22" t="s">
        <v>5</v>
      </c>
      <c r="C74" s="22" t="s">
        <v>30</v>
      </c>
      <c r="D74" s="23">
        <v>253</v>
      </c>
      <c r="E74" s="24">
        <v>0.99999999999999989</v>
      </c>
      <c r="F74" s="23">
        <v>279</v>
      </c>
      <c r="G74" s="24">
        <v>1</v>
      </c>
      <c r="H74" s="25">
        <v>-9.3189964157706084E-2</v>
      </c>
      <c r="I74" s="23">
        <v>196</v>
      </c>
      <c r="J74" s="24">
        <v>-4.248679577464789</v>
      </c>
      <c r="K74" s="23">
        <v>1052</v>
      </c>
      <c r="L74" s="24">
        <v>1.0000000000000002</v>
      </c>
      <c r="M74" s="23">
        <v>1328</v>
      </c>
      <c r="N74" s="24">
        <v>1</v>
      </c>
      <c r="O74" s="25">
        <v>-0.20783132530120485</v>
      </c>
    </row>
    <row r="75" spans="2:15" ht="14.4" thickBot="1">
      <c r="B75" s="63"/>
      <c r="C75" s="13" t="s">
        <v>10</v>
      </c>
      <c r="D75" s="14">
        <v>101</v>
      </c>
      <c r="E75" s="15">
        <v>0.21767241379310345</v>
      </c>
      <c r="F75" s="14">
        <v>83</v>
      </c>
      <c r="G75" s="15">
        <v>0.18161925601750548</v>
      </c>
      <c r="H75" s="16">
        <v>0.2168674698795181</v>
      </c>
      <c r="I75" s="14">
        <v>105</v>
      </c>
      <c r="J75" s="16">
        <v>-3.8095238095238071E-2</v>
      </c>
      <c r="K75" s="14">
        <v>472</v>
      </c>
      <c r="L75" s="15">
        <v>0.22923749392909179</v>
      </c>
      <c r="M75" s="14">
        <v>421</v>
      </c>
      <c r="N75" s="15">
        <v>0.20862239841427155</v>
      </c>
      <c r="O75" s="16">
        <v>0.12114014251781469</v>
      </c>
    </row>
    <row r="76" spans="2:15" ht="15" customHeight="1" thickBot="1">
      <c r="B76" s="64"/>
      <c r="C76" s="18" t="s">
        <v>4</v>
      </c>
      <c r="D76" s="19">
        <v>102</v>
      </c>
      <c r="E76" s="20">
        <v>0.21982758620689655</v>
      </c>
      <c r="F76" s="19">
        <v>86</v>
      </c>
      <c r="G76" s="20">
        <v>0.18818380743982493</v>
      </c>
      <c r="H76" s="21">
        <v>0.18604651162790709</v>
      </c>
      <c r="I76" s="19">
        <v>84</v>
      </c>
      <c r="J76" s="21">
        <v>0.21428571428571419</v>
      </c>
      <c r="K76" s="19">
        <v>413</v>
      </c>
      <c r="L76" s="20">
        <v>0.20058280718795532</v>
      </c>
      <c r="M76" s="19">
        <v>358</v>
      </c>
      <c r="N76" s="20">
        <v>0.17740336967294351</v>
      </c>
      <c r="O76" s="21">
        <v>0.15363128491620115</v>
      </c>
    </row>
    <row r="77" spans="2:15" ht="14.4" thickBot="1">
      <c r="B77" s="64"/>
      <c r="C77" s="13" t="s">
        <v>8</v>
      </c>
      <c r="D77" s="14">
        <v>88</v>
      </c>
      <c r="E77" s="15">
        <v>0.18965517241379309</v>
      </c>
      <c r="F77" s="14">
        <v>94</v>
      </c>
      <c r="G77" s="15">
        <v>0.20568927789934355</v>
      </c>
      <c r="H77" s="16">
        <v>-6.3829787234042534E-2</v>
      </c>
      <c r="I77" s="14">
        <v>116</v>
      </c>
      <c r="J77" s="16">
        <v>-0.24137931034482762</v>
      </c>
      <c r="K77" s="14">
        <v>381</v>
      </c>
      <c r="L77" s="15">
        <v>0.1850412821758135</v>
      </c>
      <c r="M77" s="14">
        <v>388</v>
      </c>
      <c r="N77" s="15">
        <v>0.19226957383548068</v>
      </c>
      <c r="O77" s="16">
        <v>-1.8041237113402109E-2</v>
      </c>
    </row>
    <row r="78" spans="2:15" ht="15" customHeight="1" thickBot="1">
      <c r="B78" s="64"/>
      <c r="C78" s="65" t="s">
        <v>9</v>
      </c>
      <c r="D78" s="19">
        <v>98</v>
      </c>
      <c r="E78" s="20">
        <v>0.21120689655172414</v>
      </c>
      <c r="F78" s="19">
        <v>105</v>
      </c>
      <c r="G78" s="20">
        <v>0.22975929978118162</v>
      </c>
      <c r="H78" s="21">
        <v>-6.6666666666666652E-2</v>
      </c>
      <c r="I78" s="19">
        <v>75</v>
      </c>
      <c r="J78" s="21">
        <v>0.30666666666666664</v>
      </c>
      <c r="K78" s="19">
        <v>372</v>
      </c>
      <c r="L78" s="20">
        <v>0.18067022826614862</v>
      </c>
      <c r="M78" s="19">
        <v>458</v>
      </c>
      <c r="N78" s="20">
        <v>0.22695738354806738</v>
      </c>
      <c r="O78" s="21">
        <v>-0.18777292576419213</v>
      </c>
    </row>
    <row r="79" spans="2:15" ht="14.4" thickBot="1">
      <c r="B79" s="64"/>
      <c r="C79" s="66" t="s">
        <v>3</v>
      </c>
      <c r="D79" s="14">
        <v>43</v>
      </c>
      <c r="E79" s="15">
        <v>9.2672413793103453E-2</v>
      </c>
      <c r="F79" s="14">
        <v>43</v>
      </c>
      <c r="G79" s="15">
        <v>9.4091903719912467E-2</v>
      </c>
      <c r="H79" s="16">
        <v>0</v>
      </c>
      <c r="I79" s="14">
        <v>30</v>
      </c>
      <c r="J79" s="16">
        <v>0.43333333333333335</v>
      </c>
      <c r="K79" s="14">
        <v>196</v>
      </c>
      <c r="L79" s="15">
        <v>9.5191840699368632E-2</v>
      </c>
      <c r="M79" s="14">
        <v>178</v>
      </c>
      <c r="N79" s="15">
        <v>8.820614469772052E-2</v>
      </c>
      <c r="O79" s="16">
        <v>0.101123595505618</v>
      </c>
    </row>
    <row r="80" spans="2:15" ht="15" customHeight="1" thickBot="1">
      <c r="B80" s="64"/>
      <c r="C80" s="67" t="s">
        <v>11</v>
      </c>
      <c r="D80" s="19">
        <v>23</v>
      </c>
      <c r="E80" s="20">
        <v>4.9568965517241381E-2</v>
      </c>
      <c r="F80" s="19">
        <v>27</v>
      </c>
      <c r="G80" s="20">
        <v>5.9080962800875277E-2</v>
      </c>
      <c r="H80" s="21">
        <v>-0.14814814814814814</v>
      </c>
      <c r="I80" s="19">
        <v>40</v>
      </c>
      <c r="J80" s="21">
        <v>-0.42500000000000004</v>
      </c>
      <c r="K80" s="19">
        <v>142</v>
      </c>
      <c r="L80" s="20">
        <v>6.8965517241379309E-2</v>
      </c>
      <c r="M80" s="19">
        <v>122</v>
      </c>
      <c r="N80" s="20">
        <v>6.0455896927651138E-2</v>
      </c>
      <c r="O80" s="21">
        <v>0.16393442622950816</v>
      </c>
    </row>
    <row r="81" spans="2:15" ht="15" customHeight="1" thickBot="1">
      <c r="B81" s="64"/>
      <c r="C81" s="13" t="s">
        <v>12</v>
      </c>
      <c r="D81" s="14">
        <v>8</v>
      </c>
      <c r="E81" s="15">
        <v>1.7241379310344827E-2</v>
      </c>
      <c r="F81" s="14">
        <v>18</v>
      </c>
      <c r="G81" s="15">
        <v>3.9387308533916851E-2</v>
      </c>
      <c r="H81" s="16">
        <v>-0.55555555555555558</v>
      </c>
      <c r="I81" s="14">
        <v>12</v>
      </c>
      <c r="J81" s="16">
        <v>-0.33333333333333337</v>
      </c>
      <c r="K81" s="14">
        <v>72</v>
      </c>
      <c r="L81" s="15">
        <v>3.4968431277319086E-2</v>
      </c>
      <c r="M81" s="14">
        <v>74</v>
      </c>
      <c r="N81" s="15">
        <v>3.6669970267591674E-2</v>
      </c>
      <c r="O81" s="16">
        <v>-2.7027027027026973E-2</v>
      </c>
    </row>
    <row r="82" spans="2:15" ht="15" customHeight="1" thickBot="1">
      <c r="B82" s="64"/>
      <c r="C82" s="67" t="s">
        <v>29</v>
      </c>
      <c r="D82" s="19">
        <v>1</v>
      </c>
      <c r="E82" s="20">
        <v>2.1551724137931034E-3</v>
      </c>
      <c r="F82" s="19">
        <v>1</v>
      </c>
      <c r="G82" s="20">
        <v>2.1881838074398249E-3</v>
      </c>
      <c r="H82" s="21">
        <v>0</v>
      </c>
      <c r="I82" s="19">
        <v>1</v>
      </c>
      <c r="J82" s="21">
        <v>0</v>
      </c>
      <c r="K82" s="19">
        <v>11</v>
      </c>
      <c r="L82" s="20">
        <v>5.3423992229237492E-3</v>
      </c>
      <c r="M82" s="19">
        <v>19</v>
      </c>
      <c r="N82" s="20">
        <v>9.415262636273538E-3</v>
      </c>
      <c r="O82" s="21">
        <v>-0.42105263157894735</v>
      </c>
    </row>
    <row r="83" spans="2:15" ht="15" customHeight="1" thickBot="1">
      <c r="B83" s="22" t="s">
        <v>6</v>
      </c>
      <c r="C83" s="22" t="s">
        <v>30</v>
      </c>
      <c r="D83" s="23">
        <v>464</v>
      </c>
      <c r="E83" s="24">
        <v>1</v>
      </c>
      <c r="F83" s="23">
        <v>457</v>
      </c>
      <c r="G83" s="24">
        <v>1</v>
      </c>
      <c r="H83" s="25">
        <v>1.5317286652078765E-2</v>
      </c>
      <c r="I83" s="23">
        <v>463</v>
      </c>
      <c r="J83" s="24">
        <v>2.1598272138227959E-3</v>
      </c>
      <c r="K83" s="23">
        <v>2059</v>
      </c>
      <c r="L83" s="24">
        <v>1</v>
      </c>
      <c r="M83" s="23">
        <v>2018</v>
      </c>
      <c r="N83" s="24">
        <v>1</v>
      </c>
      <c r="O83" s="25">
        <v>2.031714568880072E-2</v>
      </c>
    </row>
    <row r="84" spans="2:15" ht="14.4" thickBot="1">
      <c r="B84" s="22" t="s">
        <v>45</v>
      </c>
      <c r="C84" s="22" t="s">
        <v>30</v>
      </c>
      <c r="D84" s="23">
        <v>1</v>
      </c>
      <c r="E84" s="24">
        <v>1</v>
      </c>
      <c r="F84" s="23">
        <v>0</v>
      </c>
      <c r="G84" s="24">
        <v>1</v>
      </c>
      <c r="H84" s="25"/>
      <c r="I84" s="23">
        <v>5</v>
      </c>
      <c r="J84" s="24">
        <v>-0.8</v>
      </c>
      <c r="K84" s="23">
        <v>8</v>
      </c>
      <c r="L84" s="24">
        <v>1</v>
      </c>
      <c r="M84" s="23">
        <v>9</v>
      </c>
      <c r="N84" s="24">
        <v>1</v>
      </c>
      <c r="O84" s="25">
        <v>-0.11111111111111116</v>
      </c>
    </row>
    <row r="85" spans="2:15" ht="15" customHeight="1" thickBot="1">
      <c r="B85" s="99"/>
      <c r="C85" s="100" t="s">
        <v>30</v>
      </c>
      <c r="D85" s="26">
        <v>718</v>
      </c>
      <c r="E85" s="27">
        <v>1</v>
      </c>
      <c r="F85" s="26">
        <v>736</v>
      </c>
      <c r="G85" s="27">
        <v>1</v>
      </c>
      <c r="H85" s="28">
        <v>-2.4456521739130488E-2</v>
      </c>
      <c r="I85" s="26">
        <v>715</v>
      </c>
      <c r="J85" s="28">
        <v>4.1958041958041203E-3</v>
      </c>
      <c r="K85" s="26">
        <v>3119</v>
      </c>
      <c r="L85" s="27">
        <v>1</v>
      </c>
      <c r="M85" s="26">
        <v>3355</v>
      </c>
      <c r="N85" s="27">
        <v>1</v>
      </c>
      <c r="O85" s="28">
        <v>-7.0342771982116248E-2</v>
      </c>
    </row>
    <row r="86" spans="2:15">
      <c r="B86" s="70" t="s">
        <v>40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</sheetData>
  <mergeCells count="72"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  <mergeCell ref="B55:C55"/>
    <mergeCell ref="K61:O61"/>
    <mergeCell ref="D38:E39"/>
    <mergeCell ref="F38:G39"/>
    <mergeCell ref="H38:H39"/>
    <mergeCell ref="B58:N58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59:N59"/>
    <mergeCell ref="B60:B62"/>
    <mergeCell ref="C60:C62"/>
    <mergeCell ref="D60:H60"/>
    <mergeCell ref="I60:J60"/>
    <mergeCell ref="K60:O60"/>
    <mergeCell ref="D61:H61"/>
    <mergeCell ref="I61:J61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O8:O9"/>
    <mergeCell ref="B85:C85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D62:E63"/>
    <mergeCell ref="K62:L63"/>
    <mergeCell ref="M62:N63"/>
    <mergeCell ref="K38:L39"/>
    <mergeCell ref="M38:N39"/>
    <mergeCell ref="O38:O39"/>
    <mergeCell ref="H40:H41"/>
    <mergeCell ref="J40:J41"/>
    <mergeCell ref="O40:O41"/>
  </mergeCells>
  <phoneticPr fontId="4" type="noConversion"/>
  <conditionalFormatting sqref="D10:O17">
    <cfRule type="cellIs" dxfId="51" priority="37" operator="equal">
      <formula>0</formula>
    </cfRule>
  </conditionalFormatting>
  <conditionalFormatting sqref="D19:O27">
    <cfRule type="cellIs" dxfId="50" priority="42" operator="equal">
      <formula>0</formula>
    </cfRule>
  </conditionalFormatting>
  <conditionalFormatting sqref="D42:O42">
    <cfRule type="cellIs" dxfId="49" priority="32" operator="equal">
      <formula>0</formula>
    </cfRule>
  </conditionalFormatting>
  <conditionalFormatting sqref="D44:O52">
    <cfRule type="cellIs" dxfId="48" priority="21" operator="equal">
      <formula>0</formula>
    </cfRule>
  </conditionalFormatting>
  <conditionalFormatting sqref="D66:O73">
    <cfRule type="cellIs" dxfId="47" priority="9" operator="equal">
      <formula>0</formula>
    </cfRule>
  </conditionalFormatting>
  <conditionalFormatting sqref="D75:O82">
    <cfRule type="cellIs" dxfId="46" priority="3" operator="equal">
      <formula>0</formula>
    </cfRule>
  </conditionalFormatting>
  <conditionalFormatting sqref="H42:H54 O42:O54">
    <cfRule type="cellIs" dxfId="45" priority="19" operator="lessThan">
      <formula>0</formula>
    </cfRule>
  </conditionalFormatting>
  <conditionalFormatting sqref="H66:H84 O66:O84">
    <cfRule type="cellIs" dxfId="44" priority="1" operator="lessThan">
      <formula>0</formula>
    </cfRule>
  </conditionalFormatting>
  <conditionalFormatting sqref="J10:J17 H10:H29 O10:O29">
    <cfRule type="cellIs" dxfId="43" priority="41" operator="lessThan">
      <formula>0</formula>
    </cfRule>
  </conditionalFormatting>
  <conditionalFormatting sqref="J19:J27">
    <cfRule type="cellIs" dxfId="42" priority="46" operator="lessThan">
      <formula>0</formula>
    </cfRule>
  </conditionalFormatting>
  <conditionalFormatting sqref="J42">
    <cfRule type="cellIs" dxfId="41" priority="36" operator="lessThan">
      <formula>0</formula>
    </cfRule>
  </conditionalFormatting>
  <conditionalFormatting sqref="J44:J52">
    <cfRule type="cellIs" dxfId="40" priority="25" operator="lessThan">
      <formula>0</formula>
    </cfRule>
  </conditionalFormatting>
  <conditionalFormatting sqref="J66:J73">
    <cfRule type="cellIs" dxfId="39" priority="13" operator="lessThan">
      <formula>0</formula>
    </cfRule>
  </conditionalFormatting>
  <conditionalFormatting sqref="J75:J82">
    <cfRule type="cellIs" dxfId="3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45813</v>
      </c>
    </row>
    <row r="2" spans="2:15">
      <c r="B2" s="90" t="s">
        <v>19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thickBo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33</v>
      </c>
    </row>
    <row r="4" spans="2:15" ht="14.4" customHeight="1">
      <c r="B4" s="113" t="s">
        <v>21</v>
      </c>
      <c r="C4" s="115" t="s">
        <v>1</v>
      </c>
      <c r="D4" s="117" t="s">
        <v>86</v>
      </c>
      <c r="E4" s="95"/>
      <c r="F4" s="95"/>
      <c r="G4" s="95"/>
      <c r="H4" s="85"/>
      <c r="I4" s="84" t="s">
        <v>83</v>
      </c>
      <c r="J4" s="85"/>
      <c r="K4" s="84" t="s">
        <v>90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87</v>
      </c>
      <c r="E5" s="93"/>
      <c r="F5" s="93"/>
      <c r="G5" s="93"/>
      <c r="H5" s="98"/>
      <c r="I5" s="92" t="s">
        <v>84</v>
      </c>
      <c r="J5" s="98"/>
      <c r="K5" s="92" t="s">
        <v>91</v>
      </c>
      <c r="L5" s="93"/>
      <c r="M5" s="93"/>
      <c r="N5" s="93"/>
      <c r="O5" s="94"/>
    </row>
    <row r="6" spans="2:15" ht="14.4" customHeight="1">
      <c r="B6" s="114"/>
      <c r="C6" s="116"/>
      <c r="D6" s="86">
        <v>2025</v>
      </c>
      <c r="E6" s="87"/>
      <c r="F6" s="86">
        <v>2024</v>
      </c>
      <c r="G6" s="87"/>
      <c r="H6" s="103" t="s">
        <v>22</v>
      </c>
      <c r="I6" s="82">
        <v>2024</v>
      </c>
      <c r="J6" s="82" t="s">
        <v>88</v>
      </c>
      <c r="K6" s="86">
        <v>2025</v>
      </c>
      <c r="L6" s="87"/>
      <c r="M6" s="86">
        <v>2024</v>
      </c>
      <c r="N6" s="87"/>
      <c r="O6" s="103" t="s">
        <v>22</v>
      </c>
    </row>
    <row r="7" spans="2:15" ht="15" customHeight="1" thickBot="1">
      <c r="B7" s="105" t="s">
        <v>21</v>
      </c>
      <c r="C7" s="107" t="s">
        <v>24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25</v>
      </c>
      <c r="E8" s="7" t="s">
        <v>2</v>
      </c>
      <c r="F8" s="6" t="s">
        <v>25</v>
      </c>
      <c r="G8" s="7" t="s">
        <v>2</v>
      </c>
      <c r="H8" s="109" t="s">
        <v>26</v>
      </c>
      <c r="I8" s="8" t="s">
        <v>25</v>
      </c>
      <c r="J8" s="111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9" t="s">
        <v>26</v>
      </c>
    </row>
    <row r="9" spans="2:15" ht="15" customHeight="1" thickBot="1">
      <c r="B9" s="106"/>
      <c r="C9" s="108"/>
      <c r="D9" s="9" t="s">
        <v>27</v>
      </c>
      <c r="E9" s="10" t="s">
        <v>28</v>
      </c>
      <c r="F9" s="9" t="s">
        <v>27</v>
      </c>
      <c r="G9" s="10" t="s">
        <v>28</v>
      </c>
      <c r="H9" s="110"/>
      <c r="I9" s="11" t="s">
        <v>27</v>
      </c>
      <c r="J9" s="112"/>
      <c r="K9" s="9" t="s">
        <v>27</v>
      </c>
      <c r="L9" s="10" t="s">
        <v>28</v>
      </c>
      <c r="M9" s="9" t="s">
        <v>27</v>
      </c>
      <c r="N9" s="10" t="s">
        <v>28</v>
      </c>
      <c r="O9" s="110"/>
    </row>
    <row r="10" spans="2:15" ht="14.4" thickBot="1">
      <c r="B10" s="63"/>
      <c r="C10" s="13" t="s">
        <v>9</v>
      </c>
      <c r="D10" s="14">
        <v>26</v>
      </c>
      <c r="E10" s="15">
        <v>0.61904761904761907</v>
      </c>
      <c r="F10" s="14">
        <v>17</v>
      </c>
      <c r="G10" s="15">
        <v>0.39534883720930231</v>
      </c>
      <c r="H10" s="16">
        <v>0.52941176470588225</v>
      </c>
      <c r="I10" s="14">
        <v>18</v>
      </c>
      <c r="J10" s="16">
        <v>0.44444444444444442</v>
      </c>
      <c r="K10" s="14">
        <v>77</v>
      </c>
      <c r="L10" s="15">
        <v>0.39086294416243655</v>
      </c>
      <c r="M10" s="14">
        <v>72</v>
      </c>
      <c r="N10" s="15">
        <v>0.35294117647058826</v>
      </c>
      <c r="O10" s="16">
        <v>6.944444444444442E-2</v>
      </c>
    </row>
    <row r="11" spans="2:15" ht="14.4" thickBot="1">
      <c r="B11" s="64"/>
      <c r="C11" s="18" t="s">
        <v>12</v>
      </c>
      <c r="D11" s="19">
        <v>3</v>
      </c>
      <c r="E11" s="20">
        <v>7.1428571428571425E-2</v>
      </c>
      <c r="F11" s="19">
        <v>8</v>
      </c>
      <c r="G11" s="20">
        <v>0.18604651162790697</v>
      </c>
      <c r="H11" s="21">
        <v>-0.625</v>
      </c>
      <c r="I11" s="19">
        <v>7</v>
      </c>
      <c r="J11" s="21">
        <v>-0.5714285714285714</v>
      </c>
      <c r="K11" s="19">
        <v>30</v>
      </c>
      <c r="L11" s="20">
        <v>0.15228426395939088</v>
      </c>
      <c r="M11" s="19">
        <v>41</v>
      </c>
      <c r="N11" s="20">
        <v>0.20098039215686275</v>
      </c>
      <c r="O11" s="21">
        <v>-0.26829268292682928</v>
      </c>
    </row>
    <row r="12" spans="2:15" ht="14.4" thickBot="1">
      <c r="B12" s="64"/>
      <c r="C12" s="13" t="s">
        <v>63</v>
      </c>
      <c r="D12" s="14">
        <v>3</v>
      </c>
      <c r="E12" s="15">
        <v>7.1428571428571425E-2</v>
      </c>
      <c r="F12" s="14">
        <v>3</v>
      </c>
      <c r="G12" s="15">
        <v>6.9767441860465115E-2</v>
      </c>
      <c r="H12" s="16">
        <v>0</v>
      </c>
      <c r="I12" s="14">
        <v>3</v>
      </c>
      <c r="J12" s="16">
        <v>0</v>
      </c>
      <c r="K12" s="14">
        <v>19</v>
      </c>
      <c r="L12" s="15">
        <v>9.6446700507614211E-2</v>
      </c>
      <c r="M12" s="14">
        <v>15</v>
      </c>
      <c r="N12" s="15">
        <v>7.3529411764705885E-2</v>
      </c>
      <c r="O12" s="16">
        <v>0.26666666666666661</v>
      </c>
    </row>
    <row r="13" spans="2:15" ht="14.4" thickBot="1">
      <c r="B13" s="64"/>
      <c r="C13" s="65" t="s">
        <v>16</v>
      </c>
      <c r="D13" s="19">
        <v>2</v>
      </c>
      <c r="E13" s="20">
        <v>4.7619047619047616E-2</v>
      </c>
      <c r="F13" s="19">
        <v>5</v>
      </c>
      <c r="G13" s="20">
        <v>0.11627906976744186</v>
      </c>
      <c r="H13" s="21">
        <v>-0.6</v>
      </c>
      <c r="I13" s="19">
        <v>0</v>
      </c>
      <c r="J13" s="21"/>
      <c r="K13" s="19">
        <v>13</v>
      </c>
      <c r="L13" s="20">
        <v>6.5989847715736044E-2</v>
      </c>
      <c r="M13" s="19">
        <v>12</v>
      </c>
      <c r="N13" s="20">
        <v>5.8823529411764705E-2</v>
      </c>
      <c r="O13" s="21">
        <v>8.3333333333333259E-2</v>
      </c>
    </row>
    <row r="14" spans="2:15" ht="14.4" thickBot="1">
      <c r="B14" s="64"/>
      <c r="C14" s="66" t="s">
        <v>77</v>
      </c>
      <c r="D14" s="14">
        <v>0</v>
      </c>
      <c r="E14" s="15">
        <v>0</v>
      </c>
      <c r="F14" s="14">
        <v>1</v>
      </c>
      <c r="G14" s="15">
        <v>2.3255813953488372E-2</v>
      </c>
      <c r="H14" s="16">
        <v>-1</v>
      </c>
      <c r="I14" s="14">
        <v>2</v>
      </c>
      <c r="J14" s="16">
        <v>-1</v>
      </c>
      <c r="K14" s="14">
        <v>8</v>
      </c>
      <c r="L14" s="15">
        <v>4.060913705583756E-2</v>
      </c>
      <c r="M14" s="14">
        <v>2</v>
      </c>
      <c r="N14" s="15">
        <v>9.8039215686274508E-3</v>
      </c>
      <c r="O14" s="16">
        <v>3</v>
      </c>
    </row>
    <row r="15" spans="2:15" ht="14.4" thickBot="1">
      <c r="B15" s="64"/>
      <c r="C15" s="67" t="s">
        <v>69</v>
      </c>
      <c r="D15" s="19">
        <v>0</v>
      </c>
      <c r="E15" s="20">
        <v>0</v>
      </c>
      <c r="F15" s="19">
        <v>5</v>
      </c>
      <c r="G15" s="20">
        <v>0.11627906976744186</v>
      </c>
      <c r="H15" s="21">
        <v>-1</v>
      </c>
      <c r="I15" s="19">
        <v>0</v>
      </c>
      <c r="J15" s="21"/>
      <c r="K15" s="19">
        <v>8</v>
      </c>
      <c r="L15" s="20">
        <v>4.060913705583756E-2</v>
      </c>
      <c r="M15" s="19">
        <v>14</v>
      </c>
      <c r="N15" s="20">
        <v>6.8627450980392163E-2</v>
      </c>
      <c r="O15" s="21">
        <v>-0.4285714285714286</v>
      </c>
    </row>
    <row r="16" spans="2:15" ht="14.4" thickBot="1">
      <c r="B16" s="64"/>
      <c r="C16" s="13" t="s">
        <v>4</v>
      </c>
      <c r="D16" s="14">
        <v>2</v>
      </c>
      <c r="E16" s="15">
        <v>4.7619047619047616E-2</v>
      </c>
      <c r="F16" s="14">
        <v>0</v>
      </c>
      <c r="G16" s="15">
        <v>0</v>
      </c>
      <c r="H16" s="16"/>
      <c r="I16" s="14">
        <v>1</v>
      </c>
      <c r="J16" s="16">
        <v>1</v>
      </c>
      <c r="K16" s="14">
        <v>6</v>
      </c>
      <c r="L16" s="15">
        <v>3.0456852791878174E-2</v>
      </c>
      <c r="M16" s="14">
        <v>2</v>
      </c>
      <c r="N16" s="15">
        <v>9.8039215686274508E-3</v>
      </c>
      <c r="O16" s="16">
        <v>2</v>
      </c>
    </row>
    <row r="17" spans="2:16" ht="14.4" thickBot="1">
      <c r="B17" s="64"/>
      <c r="C17" s="67" t="s">
        <v>29</v>
      </c>
      <c r="D17" s="19">
        <v>6</v>
      </c>
      <c r="E17" s="20">
        <v>0.14285714285714285</v>
      </c>
      <c r="F17" s="19">
        <v>4</v>
      </c>
      <c r="G17" s="20">
        <v>9.3023255813953487E-2</v>
      </c>
      <c r="H17" s="21">
        <v>0.5</v>
      </c>
      <c r="I17" s="19">
        <v>9</v>
      </c>
      <c r="J17" s="21">
        <v>0.22500000000000001</v>
      </c>
      <c r="K17" s="19">
        <v>36</v>
      </c>
      <c r="L17" s="20">
        <v>0.18274111675126903</v>
      </c>
      <c r="M17" s="19">
        <v>46</v>
      </c>
      <c r="N17" s="20">
        <v>0.22549019607843138</v>
      </c>
      <c r="O17" s="21">
        <v>-0.21739130434782605</v>
      </c>
    </row>
    <row r="18" spans="2:16" ht="14.4" thickBot="1">
      <c r="B18" s="22" t="s">
        <v>34</v>
      </c>
      <c r="C18" s="22" t="s">
        <v>30</v>
      </c>
      <c r="D18" s="23">
        <v>42</v>
      </c>
      <c r="E18" s="24">
        <v>1</v>
      </c>
      <c r="F18" s="23">
        <v>43</v>
      </c>
      <c r="G18" s="24">
        <v>1</v>
      </c>
      <c r="H18" s="25">
        <v>-2.3255813953488413E-2</v>
      </c>
      <c r="I18" s="23">
        <v>40</v>
      </c>
      <c r="J18" s="24">
        <v>5.0000000000000044E-2</v>
      </c>
      <c r="K18" s="23">
        <v>197</v>
      </c>
      <c r="L18" s="24">
        <v>1</v>
      </c>
      <c r="M18" s="23">
        <v>204</v>
      </c>
      <c r="N18" s="24">
        <v>1</v>
      </c>
      <c r="O18" s="25">
        <v>-3.4313725490196068E-2</v>
      </c>
    </row>
    <row r="19" spans="2:16" ht="14.4" thickBot="1">
      <c r="B19" s="63"/>
      <c r="C19" s="13" t="s">
        <v>10</v>
      </c>
      <c r="D19" s="14">
        <v>464</v>
      </c>
      <c r="E19" s="15">
        <v>0.1890020366598778</v>
      </c>
      <c r="F19" s="14">
        <v>670</v>
      </c>
      <c r="G19" s="15">
        <v>0.25475285171102663</v>
      </c>
      <c r="H19" s="16">
        <v>-0.30746268656716413</v>
      </c>
      <c r="I19" s="14">
        <v>601</v>
      </c>
      <c r="J19" s="16">
        <v>-0.22795341098169719</v>
      </c>
      <c r="K19" s="14">
        <v>2515</v>
      </c>
      <c r="L19" s="15">
        <v>0.22260577093290848</v>
      </c>
      <c r="M19" s="14">
        <v>2919</v>
      </c>
      <c r="N19" s="15">
        <v>0.24119980168567179</v>
      </c>
      <c r="O19" s="16">
        <v>-0.13840356286399447</v>
      </c>
    </row>
    <row r="20" spans="2:16" ht="14.4" thickBot="1">
      <c r="B20" s="64"/>
      <c r="C20" s="18" t="s">
        <v>8</v>
      </c>
      <c r="D20" s="19">
        <v>534</v>
      </c>
      <c r="E20" s="20">
        <v>0.21751527494908351</v>
      </c>
      <c r="F20" s="19">
        <v>618</v>
      </c>
      <c r="G20" s="20">
        <v>0.23498098859315589</v>
      </c>
      <c r="H20" s="21">
        <v>-0.13592233009708743</v>
      </c>
      <c r="I20" s="19">
        <v>521</v>
      </c>
      <c r="J20" s="21">
        <v>2.4952015355086399E-2</v>
      </c>
      <c r="K20" s="19">
        <v>2503</v>
      </c>
      <c r="L20" s="20">
        <v>0.22154363604177729</v>
      </c>
      <c r="M20" s="19">
        <v>2209</v>
      </c>
      <c r="N20" s="20">
        <v>0.18253181292348372</v>
      </c>
      <c r="O20" s="21">
        <v>0.13309189678587585</v>
      </c>
    </row>
    <row r="21" spans="2:16" ht="14.4" thickBot="1">
      <c r="B21" s="64"/>
      <c r="C21" s="13" t="s">
        <v>3</v>
      </c>
      <c r="D21" s="14">
        <v>435</v>
      </c>
      <c r="E21" s="15">
        <v>0.17718940936863545</v>
      </c>
      <c r="F21" s="14">
        <v>257</v>
      </c>
      <c r="G21" s="15">
        <v>9.771863117870723E-2</v>
      </c>
      <c r="H21" s="16">
        <v>0.69260700389105057</v>
      </c>
      <c r="I21" s="14">
        <v>414</v>
      </c>
      <c r="J21" s="16">
        <v>5.0724637681159424E-2</v>
      </c>
      <c r="K21" s="14">
        <v>1716</v>
      </c>
      <c r="L21" s="15">
        <v>0.15188528943175783</v>
      </c>
      <c r="M21" s="14">
        <v>1351</v>
      </c>
      <c r="N21" s="15">
        <v>0.11163444058833251</v>
      </c>
      <c r="O21" s="16">
        <v>0.27017024426350855</v>
      </c>
    </row>
    <row r="22" spans="2:16" ht="14.4" thickBot="1">
      <c r="B22" s="64"/>
      <c r="C22" s="65" t="s">
        <v>4</v>
      </c>
      <c r="D22" s="19">
        <v>414</v>
      </c>
      <c r="E22" s="20">
        <v>0.16863543788187374</v>
      </c>
      <c r="F22" s="19">
        <v>327</v>
      </c>
      <c r="G22" s="20">
        <v>0.12433460076045627</v>
      </c>
      <c r="H22" s="21">
        <v>0.26605504587155959</v>
      </c>
      <c r="I22" s="19">
        <v>349</v>
      </c>
      <c r="J22" s="21">
        <v>0.18624641833810895</v>
      </c>
      <c r="K22" s="19">
        <v>1539</v>
      </c>
      <c r="L22" s="20">
        <v>0.13621879978757301</v>
      </c>
      <c r="M22" s="19">
        <v>1786</v>
      </c>
      <c r="N22" s="20">
        <v>0.14757891257643366</v>
      </c>
      <c r="O22" s="21">
        <v>-0.13829787234042556</v>
      </c>
    </row>
    <row r="23" spans="2:16" ht="14.4" thickBot="1">
      <c r="B23" s="64"/>
      <c r="C23" s="66" t="s">
        <v>9</v>
      </c>
      <c r="D23" s="14">
        <v>314</v>
      </c>
      <c r="E23" s="15">
        <v>0.12790224032586558</v>
      </c>
      <c r="F23" s="14">
        <v>335</v>
      </c>
      <c r="G23" s="15">
        <v>0.12737642585551331</v>
      </c>
      <c r="H23" s="16">
        <v>-6.2686567164179086E-2</v>
      </c>
      <c r="I23" s="14">
        <v>352</v>
      </c>
      <c r="J23" s="16">
        <v>-0.10795454545454541</v>
      </c>
      <c r="K23" s="14">
        <v>1365</v>
      </c>
      <c r="L23" s="15">
        <v>0.120817843866171</v>
      </c>
      <c r="M23" s="14">
        <v>1908</v>
      </c>
      <c r="N23" s="15">
        <v>0.15765989092711949</v>
      </c>
      <c r="O23" s="16">
        <v>-0.28459119496855345</v>
      </c>
    </row>
    <row r="24" spans="2:16" ht="14.4" thickBot="1">
      <c r="B24" s="64"/>
      <c r="C24" s="67" t="s">
        <v>11</v>
      </c>
      <c r="D24" s="19">
        <v>138</v>
      </c>
      <c r="E24" s="20">
        <v>5.621181262729124E-2</v>
      </c>
      <c r="F24" s="19">
        <v>91</v>
      </c>
      <c r="G24" s="20">
        <v>3.4600760456273763E-2</v>
      </c>
      <c r="H24" s="21">
        <v>0.51648351648351642</v>
      </c>
      <c r="I24" s="19">
        <v>198</v>
      </c>
      <c r="J24" s="21">
        <v>-0.30303030303030298</v>
      </c>
      <c r="K24" s="19">
        <v>735</v>
      </c>
      <c r="L24" s="20">
        <v>6.5055762081784388E-2</v>
      </c>
      <c r="M24" s="19">
        <v>500</v>
      </c>
      <c r="N24" s="20">
        <v>4.1315485043794412E-2</v>
      </c>
      <c r="O24" s="21">
        <v>0.47</v>
      </c>
    </row>
    <row r="25" spans="2:16" ht="14.4" thickBot="1">
      <c r="B25" s="64"/>
      <c r="C25" s="13" t="s">
        <v>12</v>
      </c>
      <c r="D25" s="14">
        <v>136</v>
      </c>
      <c r="E25" s="15">
        <v>5.5397148676171078E-2</v>
      </c>
      <c r="F25" s="14">
        <v>273</v>
      </c>
      <c r="G25" s="15">
        <v>0.10380228136882129</v>
      </c>
      <c r="H25" s="16">
        <v>-0.50183150183150182</v>
      </c>
      <c r="I25" s="14">
        <v>169</v>
      </c>
      <c r="J25" s="16">
        <v>-0.19526627218934911</v>
      </c>
      <c r="K25" s="14">
        <v>729</v>
      </c>
      <c r="L25" s="15">
        <v>6.4524694636218793E-2</v>
      </c>
      <c r="M25" s="14">
        <v>1192</v>
      </c>
      <c r="N25" s="15">
        <v>9.8496116344405887E-2</v>
      </c>
      <c r="O25" s="16">
        <v>-0.38842281879194629</v>
      </c>
    </row>
    <row r="26" spans="2:16" ht="14.4" thickBot="1">
      <c r="B26" s="64"/>
      <c r="C26" s="67" t="s">
        <v>56</v>
      </c>
      <c r="D26" s="19">
        <v>8</v>
      </c>
      <c r="E26" s="20">
        <v>3.2586558044806519E-3</v>
      </c>
      <c r="F26" s="19">
        <v>38</v>
      </c>
      <c r="G26" s="20">
        <v>1.4448669201520912E-2</v>
      </c>
      <c r="H26" s="21">
        <v>-0.78947368421052633</v>
      </c>
      <c r="I26" s="19">
        <v>14</v>
      </c>
      <c r="J26" s="21">
        <v>-0.4285714285714286</v>
      </c>
      <c r="K26" s="19">
        <v>118</v>
      </c>
      <c r="L26" s="20">
        <v>1.0444326429456542E-2</v>
      </c>
      <c r="M26" s="19">
        <v>131</v>
      </c>
      <c r="N26" s="20">
        <v>1.0824657081474136E-2</v>
      </c>
      <c r="O26" s="21">
        <v>-9.92366412213741E-2</v>
      </c>
    </row>
    <row r="27" spans="2:16" ht="14.4" thickBot="1">
      <c r="B27" s="68"/>
      <c r="C27" s="13" t="s">
        <v>29</v>
      </c>
      <c r="D27" s="14">
        <f>+D28-SUM(D19:D26)</f>
        <v>12</v>
      </c>
      <c r="E27" s="15">
        <f>+E28-SUM(E19:E26)</f>
        <v>4.8879837067208332E-3</v>
      </c>
      <c r="F27" s="14">
        <f>+F28-SUM(F19:F26)</f>
        <v>21</v>
      </c>
      <c r="G27" s="15">
        <f>+G28-SUM(G19:G26)</f>
        <v>7.9847908745245277E-3</v>
      </c>
      <c r="H27" s="16">
        <f>+D27/F27-1</f>
        <v>-0.4285714285714286</v>
      </c>
      <c r="I27" s="14">
        <f>+I28-SUM(I20:I26)</f>
        <v>622</v>
      </c>
      <c r="J27" s="16">
        <f>+D27/I27-1</f>
        <v>-0.98070739549839225</v>
      </c>
      <c r="K27" s="14">
        <f>+K28-SUM(K19:K26)</f>
        <v>78</v>
      </c>
      <c r="L27" s="15">
        <f>+L28-SUM(L19:L26)</f>
        <v>6.9038767923526034E-3</v>
      </c>
      <c r="M27" s="14">
        <f>+M28-SUM(M19:M26)</f>
        <v>106</v>
      </c>
      <c r="N27" s="15">
        <f>+N28-SUM(N19:N26)</f>
        <v>8.7588828292842758E-3</v>
      </c>
      <c r="O27" s="16">
        <f>+K27/M27-1</f>
        <v>-0.26415094339622647</v>
      </c>
    </row>
    <row r="28" spans="2:16" ht="14.4" thickBot="1">
      <c r="B28" s="22" t="s">
        <v>35</v>
      </c>
      <c r="C28" s="22" t="s">
        <v>30</v>
      </c>
      <c r="D28" s="23">
        <v>2455</v>
      </c>
      <c r="E28" s="24">
        <v>1</v>
      </c>
      <c r="F28" s="23">
        <v>2630</v>
      </c>
      <c r="G28" s="24">
        <v>1</v>
      </c>
      <c r="H28" s="25">
        <v>-6.6539923954372582E-2</v>
      </c>
      <c r="I28" s="23">
        <v>2639</v>
      </c>
      <c r="J28" s="24">
        <v>-6.9723380068207663E-2</v>
      </c>
      <c r="K28" s="23">
        <v>11298</v>
      </c>
      <c r="L28" s="24">
        <v>1</v>
      </c>
      <c r="M28" s="23">
        <v>12102</v>
      </c>
      <c r="N28" s="24">
        <v>1</v>
      </c>
      <c r="O28" s="25">
        <v>-6.6435299950421411E-2</v>
      </c>
    </row>
    <row r="29" spans="2:16" ht="14.4" thickBot="1">
      <c r="B29" s="22" t="s">
        <v>45</v>
      </c>
      <c r="C29" s="22" t="s">
        <v>30</v>
      </c>
      <c r="D29" s="23">
        <v>7</v>
      </c>
      <c r="E29" s="24">
        <v>1</v>
      </c>
      <c r="F29" s="23">
        <v>5</v>
      </c>
      <c r="G29" s="24">
        <v>1</v>
      </c>
      <c r="H29" s="25">
        <v>0.39999999999999991</v>
      </c>
      <c r="I29" s="23">
        <v>4</v>
      </c>
      <c r="J29" s="24">
        <v>0.75</v>
      </c>
      <c r="K29" s="23">
        <v>12</v>
      </c>
      <c r="L29" s="24">
        <v>1</v>
      </c>
      <c r="M29" s="23">
        <v>12</v>
      </c>
      <c r="N29" s="24">
        <v>1</v>
      </c>
      <c r="O29" s="25">
        <v>0</v>
      </c>
      <c r="P29" s="33"/>
    </row>
    <row r="30" spans="2:16" ht="14.4" thickBot="1">
      <c r="B30" s="99"/>
      <c r="C30" s="100" t="s">
        <v>30</v>
      </c>
      <c r="D30" s="26">
        <v>2499</v>
      </c>
      <c r="E30" s="27">
        <v>1</v>
      </c>
      <c r="F30" s="26">
        <v>2675</v>
      </c>
      <c r="G30" s="27">
        <v>1</v>
      </c>
      <c r="H30" s="28">
        <v>-6.5794392523364498E-2</v>
      </c>
      <c r="I30" s="26">
        <v>2686</v>
      </c>
      <c r="J30" s="28">
        <v>-6.9620253164557E-2</v>
      </c>
      <c r="K30" s="26">
        <v>11509</v>
      </c>
      <c r="L30" s="27">
        <v>1</v>
      </c>
      <c r="M30" s="26">
        <v>12320</v>
      </c>
      <c r="N30" s="27">
        <v>1</v>
      </c>
      <c r="O30" s="28">
        <v>-6.5827922077922096E-2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0" t="s">
        <v>36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1"/>
    </row>
    <row r="36" spans="2:15" ht="14.4" thickBot="1">
      <c r="B36" s="91" t="s">
        <v>37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62" t="s">
        <v>33</v>
      </c>
    </row>
    <row r="37" spans="2:15" ht="14.4" customHeight="1">
      <c r="B37" s="113" t="s">
        <v>21</v>
      </c>
      <c r="C37" s="115" t="s">
        <v>1</v>
      </c>
      <c r="D37" s="117" t="s">
        <v>86</v>
      </c>
      <c r="E37" s="95"/>
      <c r="F37" s="95"/>
      <c r="G37" s="95"/>
      <c r="H37" s="85"/>
      <c r="I37" s="84" t="s">
        <v>83</v>
      </c>
      <c r="J37" s="85"/>
      <c r="K37" s="84" t="s">
        <v>90</v>
      </c>
      <c r="L37" s="95"/>
      <c r="M37" s="95"/>
      <c r="N37" s="95"/>
      <c r="O37" s="96"/>
    </row>
    <row r="38" spans="2:15" ht="14.4" customHeight="1" thickBot="1">
      <c r="B38" s="114"/>
      <c r="C38" s="116"/>
      <c r="D38" s="97" t="s">
        <v>87</v>
      </c>
      <c r="E38" s="93"/>
      <c r="F38" s="93"/>
      <c r="G38" s="93"/>
      <c r="H38" s="98"/>
      <c r="I38" s="92" t="s">
        <v>84</v>
      </c>
      <c r="J38" s="98"/>
      <c r="K38" s="92" t="s">
        <v>91</v>
      </c>
      <c r="L38" s="93"/>
      <c r="M38" s="93"/>
      <c r="N38" s="93"/>
      <c r="O38" s="94"/>
    </row>
    <row r="39" spans="2:15" ht="14.4" customHeight="1">
      <c r="B39" s="114"/>
      <c r="C39" s="116"/>
      <c r="D39" s="86">
        <v>2025</v>
      </c>
      <c r="E39" s="87"/>
      <c r="F39" s="86">
        <v>2024</v>
      </c>
      <c r="G39" s="87"/>
      <c r="H39" s="103" t="s">
        <v>22</v>
      </c>
      <c r="I39" s="82">
        <v>2024</v>
      </c>
      <c r="J39" s="82" t="s">
        <v>88</v>
      </c>
      <c r="K39" s="86">
        <v>2025</v>
      </c>
      <c r="L39" s="87"/>
      <c r="M39" s="86">
        <v>2024</v>
      </c>
      <c r="N39" s="87"/>
      <c r="O39" s="103" t="s">
        <v>22</v>
      </c>
    </row>
    <row r="40" spans="2:15" ht="14.4" customHeight="1" thickBot="1">
      <c r="B40" s="105" t="s">
        <v>21</v>
      </c>
      <c r="C40" s="107" t="s">
        <v>24</v>
      </c>
      <c r="D40" s="88"/>
      <c r="E40" s="89"/>
      <c r="F40" s="88"/>
      <c r="G40" s="89"/>
      <c r="H40" s="104"/>
      <c r="I40" s="83"/>
      <c r="J40" s="83"/>
      <c r="K40" s="88"/>
      <c r="L40" s="89"/>
      <c r="M40" s="88"/>
      <c r="N40" s="89"/>
      <c r="O40" s="104"/>
    </row>
    <row r="41" spans="2:15" ht="14.4" customHeight="1">
      <c r="B41" s="105"/>
      <c r="C41" s="107"/>
      <c r="D41" s="6" t="s">
        <v>25</v>
      </c>
      <c r="E41" s="7" t="s">
        <v>2</v>
      </c>
      <c r="F41" s="6" t="s">
        <v>25</v>
      </c>
      <c r="G41" s="7" t="s">
        <v>2</v>
      </c>
      <c r="H41" s="109" t="s">
        <v>26</v>
      </c>
      <c r="I41" s="8" t="s">
        <v>25</v>
      </c>
      <c r="J41" s="111" t="s">
        <v>89</v>
      </c>
      <c r="K41" s="6" t="s">
        <v>25</v>
      </c>
      <c r="L41" s="7" t="s">
        <v>2</v>
      </c>
      <c r="M41" s="6" t="s">
        <v>25</v>
      </c>
      <c r="N41" s="7" t="s">
        <v>2</v>
      </c>
      <c r="O41" s="109" t="s">
        <v>26</v>
      </c>
    </row>
    <row r="42" spans="2:15" ht="14.4" customHeight="1" thickBot="1">
      <c r="B42" s="106"/>
      <c r="C42" s="108"/>
      <c r="D42" s="9" t="s">
        <v>27</v>
      </c>
      <c r="E42" s="10" t="s">
        <v>28</v>
      </c>
      <c r="F42" s="9" t="s">
        <v>27</v>
      </c>
      <c r="G42" s="10" t="s">
        <v>28</v>
      </c>
      <c r="H42" s="110"/>
      <c r="I42" s="11" t="s">
        <v>27</v>
      </c>
      <c r="J42" s="112"/>
      <c r="K42" s="9" t="s">
        <v>27</v>
      </c>
      <c r="L42" s="10" t="s">
        <v>28</v>
      </c>
      <c r="M42" s="9" t="s">
        <v>27</v>
      </c>
      <c r="N42" s="10" t="s">
        <v>28</v>
      </c>
      <c r="O42" s="110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8</v>
      </c>
      <c r="D45" s="14">
        <v>445</v>
      </c>
      <c r="E45" s="15">
        <v>0.25</v>
      </c>
      <c r="F45" s="14">
        <v>519</v>
      </c>
      <c r="G45" s="15">
        <v>0.26794011357769748</v>
      </c>
      <c r="H45" s="16">
        <v>-0.1425818882466281</v>
      </c>
      <c r="I45" s="14">
        <v>404</v>
      </c>
      <c r="J45" s="16">
        <v>0.10148514851485158</v>
      </c>
      <c r="K45" s="14">
        <v>2117</v>
      </c>
      <c r="L45" s="15">
        <v>0.2525047709923664</v>
      </c>
      <c r="M45" s="14">
        <v>1807</v>
      </c>
      <c r="N45" s="15">
        <v>0.20167410714285713</v>
      </c>
      <c r="O45" s="16">
        <v>0.1715550636413945</v>
      </c>
    </row>
    <row r="46" spans="2:15" ht="14.4" thickBot="1">
      <c r="B46" s="64"/>
      <c r="C46" s="18" t="s">
        <v>10</v>
      </c>
      <c r="D46" s="19">
        <v>363</v>
      </c>
      <c r="E46" s="20">
        <v>0.20393258426966293</v>
      </c>
      <c r="F46" s="19">
        <v>587</v>
      </c>
      <c r="G46" s="20">
        <v>0.30304594734124934</v>
      </c>
      <c r="H46" s="21">
        <v>-0.38160136286201018</v>
      </c>
      <c r="I46" s="19">
        <v>496</v>
      </c>
      <c r="J46" s="21">
        <v>-0.26814516129032262</v>
      </c>
      <c r="K46" s="19">
        <v>2043</v>
      </c>
      <c r="L46" s="20">
        <v>0.24367843511450382</v>
      </c>
      <c r="M46" s="19">
        <v>2498</v>
      </c>
      <c r="N46" s="20">
        <v>0.27879464285714284</v>
      </c>
      <c r="O46" s="21">
        <v>-0.18214571657325862</v>
      </c>
    </row>
    <row r="47" spans="2:15" ht="15" customHeight="1" thickBot="1">
      <c r="B47" s="64"/>
      <c r="C47" s="13" t="s">
        <v>3</v>
      </c>
      <c r="D47" s="14">
        <v>382</v>
      </c>
      <c r="E47" s="15">
        <v>0.21460674157303372</v>
      </c>
      <c r="F47" s="14">
        <v>211</v>
      </c>
      <c r="G47" s="15">
        <v>0.10893133711925658</v>
      </c>
      <c r="H47" s="16">
        <v>0.81042654028436023</v>
      </c>
      <c r="I47" s="14">
        <v>380</v>
      </c>
      <c r="J47" s="16">
        <v>5.2631578947368585E-3</v>
      </c>
      <c r="K47" s="14">
        <v>1487</v>
      </c>
      <c r="L47" s="15">
        <v>0.17736164122137404</v>
      </c>
      <c r="M47" s="14">
        <v>1141</v>
      </c>
      <c r="N47" s="15">
        <v>0.12734375000000001</v>
      </c>
      <c r="O47" s="16">
        <v>0.30324276950043827</v>
      </c>
    </row>
    <row r="48" spans="2:15" ht="14.4" thickBot="1">
      <c r="B48" s="64"/>
      <c r="C48" s="65" t="s">
        <v>4</v>
      </c>
      <c r="D48" s="19">
        <v>268</v>
      </c>
      <c r="E48" s="20">
        <v>0.15056179775280898</v>
      </c>
      <c r="F48" s="19">
        <v>212</v>
      </c>
      <c r="G48" s="20">
        <v>0.10944759938048529</v>
      </c>
      <c r="H48" s="21">
        <v>0.26415094339622636</v>
      </c>
      <c r="I48" s="19">
        <v>234</v>
      </c>
      <c r="J48" s="21">
        <v>0.14529914529914523</v>
      </c>
      <c r="K48" s="19">
        <v>993</v>
      </c>
      <c r="L48" s="20">
        <v>0.1184398854961832</v>
      </c>
      <c r="M48" s="19">
        <v>1362</v>
      </c>
      <c r="N48" s="20">
        <v>0.15200892857142856</v>
      </c>
      <c r="O48" s="21">
        <v>-0.27092511013215859</v>
      </c>
    </row>
    <row r="49" spans="2:15" ht="15" customHeight="1" thickBot="1">
      <c r="B49" s="64"/>
      <c r="C49" s="66" t="s">
        <v>9</v>
      </c>
      <c r="D49" s="14">
        <v>189</v>
      </c>
      <c r="E49" s="15">
        <v>0.10617977528089888</v>
      </c>
      <c r="F49" s="14">
        <v>220</v>
      </c>
      <c r="G49" s="15">
        <v>0.11357769747031492</v>
      </c>
      <c r="H49" s="16">
        <v>-0.14090909090909087</v>
      </c>
      <c r="I49" s="14">
        <v>263</v>
      </c>
      <c r="J49" s="16">
        <v>-0.28136882129277563</v>
      </c>
      <c r="K49" s="14">
        <v>920</v>
      </c>
      <c r="L49" s="15">
        <v>0.10973282442748092</v>
      </c>
      <c r="M49" s="14">
        <v>1354</v>
      </c>
      <c r="N49" s="15">
        <v>0.15111607142857142</v>
      </c>
      <c r="O49" s="16">
        <v>-0.32053175775480058</v>
      </c>
    </row>
    <row r="50" spans="2:15" ht="14.4" thickBot="1">
      <c r="B50" s="64"/>
      <c r="C50" s="67" t="s">
        <v>11</v>
      </c>
      <c r="D50" s="19">
        <v>114</v>
      </c>
      <c r="E50" s="20">
        <v>6.4044943820224715E-2</v>
      </c>
      <c r="F50" s="19">
        <v>62</v>
      </c>
      <c r="G50" s="20">
        <v>3.200826019617966E-2</v>
      </c>
      <c r="H50" s="21">
        <v>0.83870967741935476</v>
      </c>
      <c r="I50" s="19">
        <v>156</v>
      </c>
      <c r="J50" s="21">
        <v>-0.26923076923076927</v>
      </c>
      <c r="K50" s="19">
        <v>579</v>
      </c>
      <c r="L50" s="20">
        <v>6.90601145038168E-2</v>
      </c>
      <c r="M50" s="19">
        <v>359</v>
      </c>
      <c r="N50" s="20">
        <v>4.0066964285714289E-2</v>
      </c>
      <c r="O50" s="21">
        <v>0.61281337047353768</v>
      </c>
    </row>
    <row r="51" spans="2:15" ht="14.4" thickBot="1">
      <c r="B51" s="64"/>
      <c r="C51" s="13" t="s">
        <v>12</v>
      </c>
      <c r="D51" s="14">
        <v>11</v>
      </c>
      <c r="E51" s="15">
        <v>6.1797752808988764E-3</v>
      </c>
      <c r="F51" s="14">
        <v>88</v>
      </c>
      <c r="G51" s="15">
        <v>4.543107898812597E-2</v>
      </c>
      <c r="H51" s="16">
        <v>-0.875</v>
      </c>
      <c r="I51" s="14">
        <v>22</v>
      </c>
      <c r="J51" s="16">
        <v>-0.5</v>
      </c>
      <c r="K51" s="14">
        <v>129</v>
      </c>
      <c r="L51" s="15">
        <v>1.5386450381679389E-2</v>
      </c>
      <c r="M51" s="14">
        <v>310</v>
      </c>
      <c r="N51" s="15">
        <v>3.4598214285714288E-2</v>
      </c>
      <c r="O51" s="16">
        <v>-0.58387096774193548</v>
      </c>
    </row>
    <row r="52" spans="2:15" ht="14.4" thickBot="1">
      <c r="B52" s="64"/>
      <c r="C52" s="67" t="s">
        <v>56</v>
      </c>
      <c r="D52" s="19">
        <v>8</v>
      </c>
      <c r="E52" s="20">
        <v>4.4943820224719105E-3</v>
      </c>
      <c r="F52" s="19">
        <v>38</v>
      </c>
      <c r="G52" s="20">
        <v>1.961796592669076E-2</v>
      </c>
      <c r="H52" s="21">
        <v>-0.78947368421052633</v>
      </c>
      <c r="I52" s="19">
        <v>14</v>
      </c>
      <c r="J52" s="21">
        <v>-0.4285714285714286</v>
      </c>
      <c r="K52" s="19">
        <v>116</v>
      </c>
      <c r="L52" s="20">
        <v>1.383587786259542E-2</v>
      </c>
      <c r="M52" s="19">
        <v>129</v>
      </c>
      <c r="N52" s="20">
        <v>1.4397321428571428E-2</v>
      </c>
      <c r="O52" s="21">
        <v>-0.10077519379844957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35</v>
      </c>
      <c r="C54" s="22" t="s">
        <v>30</v>
      </c>
      <c r="D54" s="23">
        <v>1780</v>
      </c>
      <c r="E54" s="24">
        <v>1</v>
      </c>
      <c r="F54" s="23">
        <v>1937</v>
      </c>
      <c r="G54" s="24">
        <v>1</v>
      </c>
      <c r="H54" s="25">
        <v>-8.1053175012906542E-2</v>
      </c>
      <c r="I54" s="23">
        <v>1969</v>
      </c>
      <c r="J54" s="24">
        <v>-9.5987811071609919E-2</v>
      </c>
      <c r="K54" s="23">
        <v>8384</v>
      </c>
      <c r="L54" s="24">
        <v>1</v>
      </c>
      <c r="M54" s="23">
        <v>8960</v>
      </c>
      <c r="N54" s="24">
        <v>1</v>
      </c>
      <c r="O54" s="25">
        <v>-6.4285714285714279E-2</v>
      </c>
    </row>
    <row r="55" spans="2:15" ht="14.4" thickBot="1">
      <c r="B55" s="22" t="s">
        <v>45</v>
      </c>
      <c r="C55" s="22" t="s">
        <v>30</v>
      </c>
      <c r="D55" s="23">
        <v>1</v>
      </c>
      <c r="E55" s="24">
        <v>1</v>
      </c>
      <c r="F55" s="23">
        <v>2</v>
      </c>
      <c r="G55" s="24">
        <v>1</v>
      </c>
      <c r="H55" s="25">
        <v>-0.5</v>
      </c>
      <c r="I55" s="23">
        <v>2</v>
      </c>
      <c r="J55" s="24">
        <v>-0.5</v>
      </c>
      <c r="K55" s="23">
        <v>6</v>
      </c>
      <c r="L55" s="24">
        <v>1</v>
      </c>
      <c r="M55" s="23">
        <v>5</v>
      </c>
      <c r="N55" s="24">
        <v>1</v>
      </c>
      <c r="O55" s="25">
        <v>0.19999999999999996</v>
      </c>
    </row>
    <row r="56" spans="2:15" ht="14.4" thickBot="1">
      <c r="B56" s="99"/>
      <c r="C56" s="100" t="s">
        <v>30</v>
      </c>
      <c r="D56" s="26">
        <v>1781</v>
      </c>
      <c r="E56" s="27">
        <v>1</v>
      </c>
      <c r="F56" s="26">
        <v>1939</v>
      </c>
      <c r="G56" s="27">
        <v>1</v>
      </c>
      <c r="H56" s="28">
        <v>-8.1485301701908153E-2</v>
      </c>
      <c r="I56" s="26">
        <v>1971</v>
      </c>
      <c r="J56" s="28">
        <v>-9.6397767630644338E-2</v>
      </c>
      <c r="K56" s="26">
        <v>8390</v>
      </c>
      <c r="L56" s="27">
        <v>1</v>
      </c>
      <c r="M56" s="26">
        <v>8965</v>
      </c>
      <c r="N56" s="27">
        <v>1</v>
      </c>
      <c r="O56" s="28">
        <v>-6.4138315672057966E-2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90" t="s">
        <v>43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1"/>
    </row>
    <row r="61" spans="2:15" ht="14.4" thickBot="1">
      <c r="B61" s="91" t="s">
        <v>44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62" t="s">
        <v>33</v>
      </c>
    </row>
    <row r="62" spans="2:15">
      <c r="B62" s="113" t="s">
        <v>21</v>
      </c>
      <c r="C62" s="115" t="s">
        <v>1</v>
      </c>
      <c r="D62" s="117" t="s">
        <v>86</v>
      </c>
      <c r="E62" s="95"/>
      <c r="F62" s="95"/>
      <c r="G62" s="95"/>
      <c r="H62" s="85"/>
      <c r="I62" s="84" t="s">
        <v>83</v>
      </c>
      <c r="J62" s="85"/>
      <c r="K62" s="84" t="s">
        <v>90</v>
      </c>
      <c r="L62" s="95"/>
      <c r="M62" s="95"/>
      <c r="N62" s="95"/>
      <c r="O62" s="96"/>
    </row>
    <row r="63" spans="2:15" ht="14.4" thickBot="1">
      <c r="B63" s="114"/>
      <c r="C63" s="116"/>
      <c r="D63" s="97" t="s">
        <v>87</v>
      </c>
      <c r="E63" s="93"/>
      <c r="F63" s="93"/>
      <c r="G63" s="93"/>
      <c r="H63" s="98"/>
      <c r="I63" s="92" t="s">
        <v>84</v>
      </c>
      <c r="J63" s="98"/>
      <c r="K63" s="92" t="s">
        <v>91</v>
      </c>
      <c r="L63" s="93"/>
      <c r="M63" s="93"/>
      <c r="N63" s="93"/>
      <c r="O63" s="94"/>
    </row>
    <row r="64" spans="2:15" ht="15" customHeight="1">
      <c r="B64" s="114"/>
      <c r="C64" s="116"/>
      <c r="D64" s="86">
        <v>2025</v>
      </c>
      <c r="E64" s="87"/>
      <c r="F64" s="86">
        <v>2024</v>
      </c>
      <c r="G64" s="87"/>
      <c r="H64" s="103" t="s">
        <v>22</v>
      </c>
      <c r="I64" s="82">
        <v>2024</v>
      </c>
      <c r="J64" s="82" t="s">
        <v>88</v>
      </c>
      <c r="K64" s="86">
        <v>2025</v>
      </c>
      <c r="L64" s="87"/>
      <c r="M64" s="86">
        <v>2024</v>
      </c>
      <c r="N64" s="87"/>
      <c r="O64" s="103" t="s">
        <v>22</v>
      </c>
    </row>
    <row r="65" spans="2:15" ht="15" customHeight="1" thickBot="1">
      <c r="B65" s="105" t="s">
        <v>21</v>
      </c>
      <c r="C65" s="107" t="s">
        <v>24</v>
      </c>
      <c r="D65" s="88"/>
      <c r="E65" s="89"/>
      <c r="F65" s="88"/>
      <c r="G65" s="89"/>
      <c r="H65" s="104"/>
      <c r="I65" s="83"/>
      <c r="J65" s="83"/>
      <c r="K65" s="88"/>
      <c r="L65" s="89"/>
      <c r="M65" s="88"/>
      <c r="N65" s="89"/>
      <c r="O65" s="104"/>
    </row>
    <row r="66" spans="2:15" ht="15" customHeight="1">
      <c r="B66" s="105"/>
      <c r="C66" s="107"/>
      <c r="D66" s="6" t="s">
        <v>25</v>
      </c>
      <c r="E66" s="7" t="s">
        <v>2</v>
      </c>
      <c r="F66" s="6" t="s">
        <v>25</v>
      </c>
      <c r="G66" s="7" t="s">
        <v>2</v>
      </c>
      <c r="H66" s="109" t="s">
        <v>26</v>
      </c>
      <c r="I66" s="8" t="s">
        <v>25</v>
      </c>
      <c r="J66" s="111" t="s">
        <v>89</v>
      </c>
      <c r="K66" s="6" t="s">
        <v>25</v>
      </c>
      <c r="L66" s="7" t="s">
        <v>2</v>
      </c>
      <c r="M66" s="6" t="s">
        <v>25</v>
      </c>
      <c r="N66" s="7" t="s">
        <v>2</v>
      </c>
      <c r="O66" s="109" t="s">
        <v>26</v>
      </c>
    </row>
    <row r="67" spans="2:15" ht="27" thickBot="1">
      <c r="B67" s="106"/>
      <c r="C67" s="108"/>
      <c r="D67" s="9" t="s">
        <v>27</v>
      </c>
      <c r="E67" s="10" t="s">
        <v>28</v>
      </c>
      <c r="F67" s="9" t="s">
        <v>27</v>
      </c>
      <c r="G67" s="10" t="s">
        <v>28</v>
      </c>
      <c r="H67" s="110"/>
      <c r="I67" s="11" t="s">
        <v>27</v>
      </c>
      <c r="J67" s="112"/>
      <c r="K67" s="9" t="s">
        <v>27</v>
      </c>
      <c r="L67" s="10" t="s">
        <v>28</v>
      </c>
      <c r="M67" s="9" t="s">
        <v>27</v>
      </c>
      <c r="N67" s="10" t="s">
        <v>28</v>
      </c>
      <c r="O67" s="110"/>
    </row>
    <row r="68" spans="2:15" ht="14.4" thickBot="1">
      <c r="B68" s="63"/>
      <c r="C68" s="13" t="s">
        <v>12</v>
      </c>
      <c r="D68" s="14">
        <v>128</v>
      </c>
      <c r="E68" s="15">
        <v>0.17827298050139276</v>
      </c>
      <c r="F68" s="14">
        <v>193</v>
      </c>
      <c r="G68" s="15">
        <v>0.26222826086956524</v>
      </c>
      <c r="H68" s="16">
        <v>-0.33678756476683935</v>
      </c>
      <c r="I68" s="14">
        <v>154</v>
      </c>
      <c r="J68" s="16">
        <v>-0.16883116883116878</v>
      </c>
      <c r="K68" s="14">
        <v>631</v>
      </c>
      <c r="L68" s="15">
        <v>0.20230843218980443</v>
      </c>
      <c r="M68" s="14">
        <v>924</v>
      </c>
      <c r="N68" s="15">
        <v>0.27540983606557379</v>
      </c>
      <c r="O68" s="16">
        <v>-0.3170995670995671</v>
      </c>
    </row>
    <row r="69" spans="2:15" ht="14.4" thickBot="1">
      <c r="B69" s="64"/>
      <c r="C69" s="18" t="s">
        <v>4</v>
      </c>
      <c r="D69" s="19">
        <v>148</v>
      </c>
      <c r="E69" s="20">
        <v>0.20612813370473537</v>
      </c>
      <c r="F69" s="19">
        <v>115</v>
      </c>
      <c r="G69" s="20">
        <v>0.15625</v>
      </c>
      <c r="H69" s="21">
        <v>0.28695652173913033</v>
      </c>
      <c r="I69" s="19">
        <v>117</v>
      </c>
      <c r="J69" s="21">
        <v>0.2649572649572649</v>
      </c>
      <c r="K69" s="19">
        <v>554</v>
      </c>
      <c r="L69" s="20">
        <v>0.17762103238217378</v>
      </c>
      <c r="M69" s="19">
        <v>431</v>
      </c>
      <c r="N69" s="20">
        <v>0.12846497764530551</v>
      </c>
      <c r="O69" s="21">
        <v>0.28538283062645009</v>
      </c>
    </row>
    <row r="70" spans="2:15" ht="14.4" thickBot="1">
      <c r="B70" s="64"/>
      <c r="C70" s="13" t="s">
        <v>9</v>
      </c>
      <c r="D70" s="14">
        <v>151</v>
      </c>
      <c r="E70" s="15">
        <v>0.21030640668523676</v>
      </c>
      <c r="F70" s="14">
        <v>132</v>
      </c>
      <c r="G70" s="15">
        <v>0.17934782608695651</v>
      </c>
      <c r="H70" s="16">
        <v>0.14393939393939403</v>
      </c>
      <c r="I70" s="14">
        <v>109</v>
      </c>
      <c r="J70" s="16">
        <v>0.3853211009174311</v>
      </c>
      <c r="K70" s="14">
        <v>524</v>
      </c>
      <c r="L70" s="15">
        <v>0.16800256492465535</v>
      </c>
      <c r="M70" s="14">
        <v>626</v>
      </c>
      <c r="N70" s="15">
        <v>0.18658718330849478</v>
      </c>
      <c r="O70" s="16">
        <v>-0.16293929712460065</v>
      </c>
    </row>
    <row r="71" spans="2:15" ht="14.4" thickBot="1">
      <c r="B71" s="64"/>
      <c r="C71" s="65" t="s">
        <v>10</v>
      </c>
      <c r="D71" s="19">
        <v>101</v>
      </c>
      <c r="E71" s="20">
        <v>0.14066852367688024</v>
      </c>
      <c r="F71" s="19">
        <v>83</v>
      </c>
      <c r="G71" s="20">
        <v>0.11277173913043478</v>
      </c>
      <c r="H71" s="21">
        <v>0.2168674698795181</v>
      </c>
      <c r="I71" s="19">
        <v>105</v>
      </c>
      <c r="J71" s="21">
        <v>-3.8095238095238071E-2</v>
      </c>
      <c r="K71" s="19">
        <v>472</v>
      </c>
      <c r="L71" s="20">
        <v>0.15133055466495671</v>
      </c>
      <c r="M71" s="19">
        <v>421</v>
      </c>
      <c r="N71" s="20">
        <v>0.12548435171385991</v>
      </c>
      <c r="O71" s="21">
        <v>0.12114014251781469</v>
      </c>
    </row>
    <row r="72" spans="2:15" ht="14.4" thickBot="1">
      <c r="B72" s="64"/>
      <c r="C72" s="66" t="s">
        <v>8</v>
      </c>
      <c r="D72" s="14">
        <v>89</v>
      </c>
      <c r="E72" s="15">
        <v>0.12395543175487465</v>
      </c>
      <c r="F72" s="14">
        <v>99</v>
      </c>
      <c r="G72" s="15">
        <v>0.13451086956521738</v>
      </c>
      <c r="H72" s="16">
        <v>-0.10101010101010099</v>
      </c>
      <c r="I72" s="14">
        <v>117</v>
      </c>
      <c r="J72" s="16">
        <v>-0.23931623931623935</v>
      </c>
      <c r="K72" s="14">
        <v>386</v>
      </c>
      <c r="L72" s="15">
        <v>0.12375761462007054</v>
      </c>
      <c r="M72" s="14">
        <v>402</v>
      </c>
      <c r="N72" s="15">
        <v>0.11982116244411327</v>
      </c>
      <c r="O72" s="16">
        <v>-3.9800995024875663E-2</v>
      </c>
    </row>
    <row r="73" spans="2:15" ht="14.4" thickBot="1">
      <c r="B73" s="64"/>
      <c r="C73" s="67" t="s">
        <v>3</v>
      </c>
      <c r="D73" s="19">
        <v>54</v>
      </c>
      <c r="E73" s="20">
        <v>7.5208913649025072E-2</v>
      </c>
      <c r="F73" s="19">
        <v>46</v>
      </c>
      <c r="G73" s="20">
        <v>6.25E-2</v>
      </c>
      <c r="H73" s="21">
        <v>0.17391304347826098</v>
      </c>
      <c r="I73" s="19">
        <v>34</v>
      </c>
      <c r="J73" s="21">
        <v>0.58823529411764697</v>
      </c>
      <c r="K73" s="19">
        <v>230</v>
      </c>
      <c r="L73" s="20">
        <v>7.3741583840974678E-2</v>
      </c>
      <c r="M73" s="19">
        <v>210</v>
      </c>
      <c r="N73" s="20">
        <v>6.259314456035768E-2</v>
      </c>
      <c r="O73" s="21">
        <v>9.5238095238095344E-2</v>
      </c>
    </row>
    <row r="74" spans="2:15" ht="14.4" thickBot="1">
      <c r="B74" s="64"/>
      <c r="C74" s="13" t="s">
        <v>11</v>
      </c>
      <c r="D74" s="14">
        <v>25</v>
      </c>
      <c r="E74" s="15">
        <v>3.4818941504178275E-2</v>
      </c>
      <c r="F74" s="14">
        <v>30</v>
      </c>
      <c r="G74" s="15">
        <v>4.0760869565217392E-2</v>
      </c>
      <c r="H74" s="16">
        <v>-0.16666666666666663</v>
      </c>
      <c r="I74" s="14">
        <v>44</v>
      </c>
      <c r="J74" s="16">
        <v>-0.43181818181818177</v>
      </c>
      <c r="K74" s="14">
        <v>160</v>
      </c>
      <c r="L74" s="15">
        <v>5.1298493106764986E-2</v>
      </c>
      <c r="M74" s="14">
        <v>159</v>
      </c>
      <c r="N74" s="15">
        <v>4.7391952309985094E-2</v>
      </c>
      <c r="O74" s="16">
        <v>6.2893081761006275E-3</v>
      </c>
    </row>
    <row r="75" spans="2:15" ht="14.4" thickBot="1">
      <c r="B75" s="64"/>
      <c r="C75" s="67" t="s">
        <v>29</v>
      </c>
      <c r="D75" s="19">
        <f>+D76-SUM(D68:D74)</f>
        <v>22</v>
      </c>
      <c r="E75" s="20">
        <f>+E76-SUM(E68:E74)</f>
        <v>3.0640668523676973E-2</v>
      </c>
      <c r="F75" s="19">
        <f>+F76-SUM(F68:F74)</f>
        <v>38</v>
      </c>
      <c r="G75" s="20">
        <f>+G76-SUM(G68:G74)</f>
        <v>5.1630434782608647E-2</v>
      </c>
      <c r="H75" s="21">
        <f>+D75/F75-1</f>
        <v>-0.42105263157894735</v>
      </c>
      <c r="I75" s="19">
        <f>+I76-SUM(I68:I74)</f>
        <v>35</v>
      </c>
      <c r="J75" s="21">
        <f>+D75/I75-1</f>
        <v>-0.37142857142857144</v>
      </c>
      <c r="K75" s="19">
        <f>+K76-SUM(K68:K74)</f>
        <v>162</v>
      </c>
      <c r="L75" s="20">
        <f>+L76-SUM(L68:L74)</f>
        <v>5.1939724270599452E-2</v>
      </c>
      <c r="M75" s="19">
        <f>+M76-SUM(M68:M74)</f>
        <v>182</v>
      </c>
      <c r="N75" s="20">
        <f>+N76-SUM(N68:N74)</f>
        <v>5.4247391952309987E-2</v>
      </c>
      <c r="O75" s="21">
        <f>+K75/M75-1</f>
        <v>-0.10989010989010994</v>
      </c>
    </row>
    <row r="76" spans="2:15" ht="14.4" thickBot="1">
      <c r="B76" s="99"/>
      <c r="C76" s="100" t="s">
        <v>30</v>
      </c>
      <c r="D76" s="26">
        <v>718</v>
      </c>
      <c r="E76" s="27">
        <v>1</v>
      </c>
      <c r="F76" s="26">
        <v>736</v>
      </c>
      <c r="G76" s="27">
        <v>1</v>
      </c>
      <c r="H76" s="28">
        <v>-2.4456521739130488E-2</v>
      </c>
      <c r="I76" s="26">
        <v>715</v>
      </c>
      <c r="J76" s="28">
        <v>4.1958041958041203E-3</v>
      </c>
      <c r="K76" s="26">
        <v>3119</v>
      </c>
      <c r="L76" s="27">
        <v>1</v>
      </c>
      <c r="M76" s="26">
        <v>3355</v>
      </c>
      <c r="N76" s="27">
        <v>1</v>
      </c>
      <c r="O76" s="28">
        <v>-7.0342771982116248E-2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7" priority="34" operator="equal">
      <formula>0</formula>
    </cfRule>
  </conditionalFormatting>
  <conditionalFormatting sqref="D19:O27">
    <cfRule type="cellIs" dxfId="36" priority="24" operator="equal">
      <formula>0</formula>
    </cfRule>
  </conditionalFormatting>
  <conditionalFormatting sqref="D43:O43">
    <cfRule type="cellIs" dxfId="35" priority="19" operator="equal">
      <formula>0</formula>
    </cfRule>
  </conditionalFormatting>
  <conditionalFormatting sqref="D45:O53">
    <cfRule type="cellIs" dxfId="34" priority="8" operator="equal">
      <formula>0</formula>
    </cfRule>
  </conditionalFormatting>
  <conditionalFormatting sqref="D68:O75">
    <cfRule type="cellIs" dxfId="33" priority="1" operator="equal">
      <formula>0</formula>
    </cfRule>
  </conditionalFormatting>
  <conditionalFormatting sqref="H10:H29 O10:O29 J19:J27">
    <cfRule type="cellIs" dxfId="32" priority="28" operator="lessThan">
      <formula>0</formula>
    </cfRule>
  </conditionalFormatting>
  <conditionalFormatting sqref="H43:H55 O43:O55">
    <cfRule type="cellIs" dxfId="31" priority="6" operator="lessThan">
      <formula>0</formula>
    </cfRule>
  </conditionalFormatting>
  <conditionalFormatting sqref="H68:H75 J68:J75 O68:O75">
    <cfRule type="cellIs" dxfId="30" priority="5" operator="lessThan">
      <formula>0</formula>
    </cfRule>
  </conditionalFormatting>
  <conditionalFormatting sqref="J10:J17">
    <cfRule type="cellIs" dxfId="29" priority="38" operator="lessThan">
      <formula>0</formula>
    </cfRule>
  </conditionalFormatting>
  <conditionalFormatting sqref="J43">
    <cfRule type="cellIs" dxfId="28" priority="23" operator="lessThan">
      <formula>0</formula>
    </cfRule>
  </conditionalFormatting>
  <conditionalFormatting sqref="J45:J53">
    <cfRule type="cellIs" dxfId="2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4" sqref="D4:O9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45813</v>
      </c>
    </row>
    <row r="2" spans="2:15">
      <c r="B2" s="90" t="s">
        <v>32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3"/>
    </row>
    <row r="3" spans="2:15" ht="14.4" thickBot="1">
      <c r="B3" s="91" t="s">
        <v>31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71</v>
      </c>
    </row>
    <row r="4" spans="2:15" ht="15" customHeight="1">
      <c r="B4" s="113" t="s">
        <v>0</v>
      </c>
      <c r="C4" s="115" t="s">
        <v>1</v>
      </c>
      <c r="D4" s="117" t="s">
        <v>86</v>
      </c>
      <c r="E4" s="95"/>
      <c r="F4" s="95"/>
      <c r="G4" s="95"/>
      <c r="H4" s="85"/>
      <c r="I4" s="84" t="s">
        <v>83</v>
      </c>
      <c r="J4" s="85"/>
      <c r="K4" s="84" t="s">
        <v>90</v>
      </c>
      <c r="L4" s="95"/>
      <c r="M4" s="95"/>
      <c r="N4" s="95"/>
      <c r="O4" s="96"/>
    </row>
    <row r="5" spans="2:15" ht="14.4" thickBot="1">
      <c r="B5" s="114"/>
      <c r="C5" s="116"/>
      <c r="D5" s="97" t="s">
        <v>87</v>
      </c>
      <c r="E5" s="93"/>
      <c r="F5" s="93"/>
      <c r="G5" s="93"/>
      <c r="H5" s="98"/>
      <c r="I5" s="92" t="s">
        <v>84</v>
      </c>
      <c r="J5" s="98"/>
      <c r="K5" s="92" t="s">
        <v>91</v>
      </c>
      <c r="L5" s="93"/>
      <c r="M5" s="93"/>
      <c r="N5" s="93"/>
      <c r="O5" s="94"/>
    </row>
    <row r="6" spans="2:15" ht="19.5" customHeight="1">
      <c r="B6" s="114"/>
      <c r="C6" s="116"/>
      <c r="D6" s="86">
        <v>2025</v>
      </c>
      <c r="E6" s="87"/>
      <c r="F6" s="86">
        <v>2024</v>
      </c>
      <c r="G6" s="87"/>
      <c r="H6" s="103" t="s">
        <v>22</v>
      </c>
      <c r="I6" s="82">
        <v>2024</v>
      </c>
      <c r="J6" s="82" t="s">
        <v>88</v>
      </c>
      <c r="K6" s="86">
        <v>2025</v>
      </c>
      <c r="L6" s="87"/>
      <c r="M6" s="86">
        <v>2024</v>
      </c>
      <c r="N6" s="87"/>
      <c r="O6" s="103" t="s">
        <v>22</v>
      </c>
    </row>
    <row r="7" spans="2:15" ht="19.5" customHeight="1" thickBot="1">
      <c r="B7" s="105" t="s">
        <v>23</v>
      </c>
      <c r="C7" s="107" t="s">
        <v>24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25</v>
      </c>
      <c r="E8" s="7" t="s">
        <v>2</v>
      </c>
      <c r="F8" s="6" t="s">
        <v>25</v>
      </c>
      <c r="G8" s="7" t="s">
        <v>2</v>
      </c>
      <c r="H8" s="109" t="s">
        <v>26</v>
      </c>
      <c r="I8" s="8" t="s">
        <v>25</v>
      </c>
      <c r="J8" s="111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9" t="s">
        <v>26</v>
      </c>
    </row>
    <row r="9" spans="2:15" ht="15" customHeight="1" thickBot="1">
      <c r="B9" s="106"/>
      <c r="C9" s="108"/>
      <c r="D9" s="9" t="s">
        <v>27</v>
      </c>
      <c r="E9" s="10" t="s">
        <v>28</v>
      </c>
      <c r="F9" s="9" t="s">
        <v>27</v>
      </c>
      <c r="G9" s="10" t="s">
        <v>28</v>
      </c>
      <c r="H9" s="110"/>
      <c r="I9" s="11" t="s">
        <v>27</v>
      </c>
      <c r="J9" s="112"/>
      <c r="K9" s="9" t="s">
        <v>27</v>
      </c>
      <c r="L9" s="10" t="s">
        <v>28</v>
      </c>
      <c r="M9" s="9" t="s">
        <v>27</v>
      </c>
      <c r="N9" s="10" t="s">
        <v>28</v>
      </c>
      <c r="O9" s="110"/>
    </row>
    <row r="10" spans="2:15" ht="14.4" thickBot="1">
      <c r="B10" s="12">
        <v>1</v>
      </c>
      <c r="C10" s="13" t="s">
        <v>9</v>
      </c>
      <c r="D10" s="14">
        <v>117</v>
      </c>
      <c r="E10" s="15">
        <v>0.45703125</v>
      </c>
      <c r="F10" s="14">
        <v>77</v>
      </c>
      <c r="G10" s="15">
        <v>0.46951219512195119</v>
      </c>
      <c r="H10" s="16">
        <v>0.51948051948051943</v>
      </c>
      <c r="I10" s="14">
        <v>78</v>
      </c>
      <c r="J10" s="16">
        <v>0.5</v>
      </c>
      <c r="K10" s="14">
        <v>437</v>
      </c>
      <c r="L10" s="15">
        <v>0.4387550200803213</v>
      </c>
      <c r="M10" s="14">
        <v>381</v>
      </c>
      <c r="N10" s="15">
        <v>0.43592677345537756</v>
      </c>
      <c r="O10" s="16">
        <v>0.14698162729658804</v>
      </c>
    </row>
    <row r="11" spans="2:15" ht="14.4" thickBot="1">
      <c r="B11" s="59">
        <v>2</v>
      </c>
      <c r="C11" s="18" t="s">
        <v>4</v>
      </c>
      <c r="D11" s="19">
        <v>20</v>
      </c>
      <c r="E11" s="20">
        <v>7.8125E-2</v>
      </c>
      <c r="F11" s="19">
        <v>23</v>
      </c>
      <c r="G11" s="20">
        <v>0.1402439024390244</v>
      </c>
      <c r="H11" s="21">
        <v>-0.13043478260869568</v>
      </c>
      <c r="I11" s="19">
        <v>25</v>
      </c>
      <c r="J11" s="21">
        <v>-0.19999999999999996</v>
      </c>
      <c r="K11" s="19">
        <v>114</v>
      </c>
      <c r="L11" s="20">
        <v>0.1144578313253012</v>
      </c>
      <c r="M11" s="19">
        <v>92</v>
      </c>
      <c r="N11" s="20">
        <v>0.10526315789473684</v>
      </c>
      <c r="O11" s="21">
        <v>0.23913043478260865</v>
      </c>
    </row>
    <row r="12" spans="2:15" ht="14.4" thickBot="1">
      <c r="B12" s="12">
        <v>3</v>
      </c>
      <c r="C12" s="13" t="s">
        <v>41</v>
      </c>
      <c r="D12" s="14">
        <v>19</v>
      </c>
      <c r="E12" s="15">
        <v>7.421875E-2</v>
      </c>
      <c r="F12" s="14">
        <v>5</v>
      </c>
      <c r="G12" s="15">
        <v>3.048780487804878E-2</v>
      </c>
      <c r="H12" s="16">
        <v>2.8</v>
      </c>
      <c r="I12" s="14">
        <v>29</v>
      </c>
      <c r="J12" s="16">
        <v>-0.34482758620689657</v>
      </c>
      <c r="K12" s="14">
        <v>99</v>
      </c>
      <c r="L12" s="15">
        <v>9.9397590361445784E-2</v>
      </c>
      <c r="M12" s="14">
        <v>75</v>
      </c>
      <c r="N12" s="15">
        <v>8.5812356979405036E-2</v>
      </c>
      <c r="O12" s="16">
        <v>0.32000000000000006</v>
      </c>
    </row>
    <row r="13" spans="2:15" ht="14.4" thickBot="1">
      <c r="B13" s="59">
        <v>4</v>
      </c>
      <c r="C13" s="18" t="s">
        <v>12</v>
      </c>
      <c r="D13" s="19">
        <v>25</v>
      </c>
      <c r="E13" s="20">
        <v>9.765625E-2</v>
      </c>
      <c r="F13" s="19">
        <v>14</v>
      </c>
      <c r="G13" s="20">
        <v>8.5365853658536592E-2</v>
      </c>
      <c r="H13" s="21">
        <v>0.78571428571428581</v>
      </c>
      <c r="I13" s="19">
        <v>20</v>
      </c>
      <c r="J13" s="21">
        <v>0.25</v>
      </c>
      <c r="K13" s="19">
        <v>91</v>
      </c>
      <c r="L13" s="20">
        <v>9.1365461847389556E-2</v>
      </c>
      <c r="M13" s="19">
        <v>78</v>
      </c>
      <c r="N13" s="20">
        <v>8.924485125858124E-2</v>
      </c>
      <c r="O13" s="21">
        <v>0.16666666666666674</v>
      </c>
    </row>
    <row r="14" spans="2:15" ht="14.4" thickBot="1">
      <c r="B14" s="12">
        <v>5</v>
      </c>
      <c r="C14" s="13" t="s">
        <v>16</v>
      </c>
      <c r="D14" s="14">
        <v>16</v>
      </c>
      <c r="E14" s="15">
        <v>6.25E-2</v>
      </c>
      <c r="F14" s="14">
        <v>19</v>
      </c>
      <c r="G14" s="15">
        <v>0.11585365853658537</v>
      </c>
      <c r="H14" s="16">
        <v>-0.15789473684210531</v>
      </c>
      <c r="I14" s="14">
        <v>10</v>
      </c>
      <c r="J14" s="16">
        <v>0.60000000000000009</v>
      </c>
      <c r="K14" s="14">
        <v>54</v>
      </c>
      <c r="L14" s="15">
        <v>5.4216867469879519E-2</v>
      </c>
      <c r="M14" s="14">
        <v>92</v>
      </c>
      <c r="N14" s="15">
        <v>0.10526315789473684</v>
      </c>
      <c r="O14" s="16">
        <v>-0.41304347826086951</v>
      </c>
    </row>
    <row r="15" spans="2:15" ht="14.4" thickBot="1">
      <c r="B15" s="101" t="s">
        <v>42</v>
      </c>
      <c r="C15" s="102"/>
      <c r="D15" s="23">
        <f>SUM(D10:D14)</f>
        <v>197</v>
      </c>
      <c r="E15" s="24">
        <f>D15/D17</f>
        <v>0.76953125</v>
      </c>
      <c r="F15" s="23">
        <f>SUM(F10:F14)</f>
        <v>138</v>
      </c>
      <c r="G15" s="24">
        <f>F15/F17</f>
        <v>0.84146341463414631</v>
      </c>
      <c r="H15" s="25">
        <f>D15/F15-1</f>
        <v>0.42753623188405787</v>
      </c>
      <c r="I15" s="23">
        <f>SUM(I10:I14)</f>
        <v>162</v>
      </c>
      <c r="J15" s="24">
        <f>D15/I15-1</f>
        <v>0.21604938271604945</v>
      </c>
      <c r="K15" s="23">
        <f>SUM(K10:K14)</f>
        <v>795</v>
      </c>
      <c r="L15" s="24">
        <f>K15/K17</f>
        <v>0.79819277108433739</v>
      </c>
      <c r="M15" s="23">
        <f>SUM(M10:M14)</f>
        <v>718</v>
      </c>
      <c r="N15" s="24">
        <f>M15/M17</f>
        <v>0.82151029748283755</v>
      </c>
      <c r="O15" s="25">
        <f>K15/M15-1</f>
        <v>0.10724233983286902</v>
      </c>
    </row>
    <row r="16" spans="2:15" ht="14.4" thickBot="1">
      <c r="B16" s="101" t="s">
        <v>29</v>
      </c>
      <c r="C16" s="102"/>
      <c r="D16" s="23">
        <f>D17-D15</f>
        <v>59</v>
      </c>
      <c r="E16" s="24">
        <f t="shared" ref="E16:O16" si="0">E17-E15</f>
        <v>0.23046875</v>
      </c>
      <c r="F16" s="38">
        <f t="shared" si="0"/>
        <v>26</v>
      </c>
      <c r="G16" s="24">
        <f t="shared" si="0"/>
        <v>0.15853658536585369</v>
      </c>
      <c r="H16" s="25">
        <f t="shared" si="0"/>
        <v>0.13343937787203974</v>
      </c>
      <c r="I16" s="38">
        <f t="shared" si="0"/>
        <v>38</v>
      </c>
      <c r="J16" s="25">
        <f t="shared" si="0"/>
        <v>6.3950617283950573E-2</v>
      </c>
      <c r="K16" s="38">
        <f t="shared" si="0"/>
        <v>201</v>
      </c>
      <c r="L16" s="24">
        <f t="shared" si="0"/>
        <v>0.20180722891566261</v>
      </c>
      <c r="M16" s="38">
        <f t="shared" si="0"/>
        <v>156</v>
      </c>
      <c r="N16" s="24">
        <f t="shared" si="0"/>
        <v>0.17848970251716245</v>
      </c>
      <c r="O16" s="25">
        <f t="shared" si="0"/>
        <v>3.2345760853629946E-2</v>
      </c>
    </row>
    <row r="17" spans="2:15" ht="14.4" thickBot="1">
      <c r="B17" s="99" t="s">
        <v>30</v>
      </c>
      <c r="C17" s="100"/>
      <c r="D17" s="26">
        <v>256</v>
      </c>
      <c r="E17" s="27">
        <v>1</v>
      </c>
      <c r="F17" s="26">
        <v>164</v>
      </c>
      <c r="G17" s="27">
        <v>1</v>
      </c>
      <c r="H17" s="28">
        <v>0.56097560975609762</v>
      </c>
      <c r="I17" s="26">
        <v>200</v>
      </c>
      <c r="J17" s="28">
        <v>0.28000000000000003</v>
      </c>
      <c r="K17" s="26">
        <v>996</v>
      </c>
      <c r="L17" s="27">
        <v>1</v>
      </c>
      <c r="M17" s="26">
        <v>874</v>
      </c>
      <c r="N17" s="27">
        <v>1</v>
      </c>
      <c r="O17" s="28">
        <v>0.13958810068649896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6" priority="3" operator="equal">
      <formula>0</formula>
    </cfRule>
  </conditionalFormatting>
  <conditionalFormatting sqref="H10:H16 O10:O16">
    <cfRule type="cellIs" dxfId="25" priority="1" operator="lessThan">
      <formula>0</formula>
    </cfRule>
  </conditionalFormatting>
  <conditionalFormatting sqref="J10:J14">
    <cfRule type="cellIs" dxfId="24" priority="7" operator="lessThan">
      <formula>0</formula>
    </cfRule>
  </conditionalFormatting>
  <conditionalFormatting sqref="J16">
    <cfRule type="cellIs" dxfId="2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1100-E261-4670-B7D1-12CF72438E5A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78">
        <v>45812</v>
      </c>
    </row>
    <row r="2" spans="2:22" ht="14.4" customHeight="1">
      <c r="B2" s="90" t="s">
        <v>92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77"/>
      <c r="N2" s="29"/>
      <c r="O2" s="90" t="s">
        <v>78</v>
      </c>
      <c r="P2" s="90"/>
      <c r="Q2" s="90"/>
      <c r="R2" s="90"/>
      <c r="S2" s="90"/>
      <c r="T2" s="90"/>
      <c r="U2" s="90"/>
      <c r="V2" s="90"/>
    </row>
    <row r="3" spans="2:22" ht="14.4" customHeight="1">
      <c r="B3" s="91" t="s">
        <v>93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77"/>
      <c r="N3" s="29"/>
      <c r="O3" s="91" t="s">
        <v>79</v>
      </c>
      <c r="P3" s="91"/>
      <c r="Q3" s="91"/>
      <c r="R3" s="91"/>
      <c r="S3" s="91"/>
      <c r="T3" s="91"/>
      <c r="U3" s="91"/>
      <c r="V3" s="9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15" t="s">
        <v>0</v>
      </c>
      <c r="C5" s="115" t="s">
        <v>1</v>
      </c>
      <c r="D5" s="117" t="s">
        <v>86</v>
      </c>
      <c r="E5" s="95"/>
      <c r="F5" s="95"/>
      <c r="G5" s="95"/>
      <c r="H5" s="95"/>
      <c r="I5" s="96"/>
      <c r="J5" s="117" t="s">
        <v>83</v>
      </c>
      <c r="K5" s="95"/>
      <c r="L5" s="96"/>
      <c r="M5" s="77"/>
      <c r="O5" s="115" t="s">
        <v>0</v>
      </c>
      <c r="P5" s="115" t="s">
        <v>1</v>
      </c>
      <c r="Q5" s="117" t="s">
        <v>94</v>
      </c>
      <c r="R5" s="95"/>
      <c r="S5" s="95"/>
      <c r="T5" s="95"/>
      <c r="U5" s="95"/>
      <c r="V5" s="96"/>
    </row>
    <row r="6" spans="2:22" ht="14.4" customHeight="1" thickBot="1">
      <c r="B6" s="116"/>
      <c r="C6" s="116"/>
      <c r="D6" s="97" t="s">
        <v>87</v>
      </c>
      <c r="E6" s="93"/>
      <c r="F6" s="93"/>
      <c r="G6" s="93"/>
      <c r="H6" s="93"/>
      <c r="I6" s="94"/>
      <c r="J6" s="97" t="s">
        <v>84</v>
      </c>
      <c r="K6" s="93"/>
      <c r="L6" s="94"/>
      <c r="M6" s="77"/>
      <c r="O6" s="116"/>
      <c r="P6" s="116"/>
      <c r="Q6" s="97" t="s">
        <v>95</v>
      </c>
      <c r="R6" s="93"/>
      <c r="S6" s="93"/>
      <c r="T6" s="93"/>
      <c r="U6" s="93"/>
      <c r="V6" s="94"/>
    </row>
    <row r="7" spans="2:22" ht="14.4" customHeight="1">
      <c r="B7" s="116"/>
      <c r="C7" s="116"/>
      <c r="D7" s="86">
        <v>2025</v>
      </c>
      <c r="E7" s="87"/>
      <c r="F7" s="86">
        <v>2024</v>
      </c>
      <c r="G7" s="87"/>
      <c r="H7" s="103" t="s">
        <v>22</v>
      </c>
      <c r="I7" s="103" t="s">
        <v>47</v>
      </c>
      <c r="J7" s="103">
        <v>2025</v>
      </c>
      <c r="K7" s="103" t="s">
        <v>88</v>
      </c>
      <c r="L7" s="122" t="s">
        <v>96</v>
      </c>
      <c r="M7" s="77"/>
      <c r="O7" s="116"/>
      <c r="P7" s="116"/>
      <c r="Q7" s="86">
        <v>2025</v>
      </c>
      <c r="R7" s="87"/>
      <c r="S7" s="86">
        <v>2024</v>
      </c>
      <c r="T7" s="87"/>
      <c r="U7" s="103" t="s">
        <v>22</v>
      </c>
      <c r="V7" s="103" t="s">
        <v>64</v>
      </c>
    </row>
    <row r="8" spans="2:22" ht="14.4" customHeight="1" thickBot="1">
      <c r="B8" s="107" t="s">
        <v>23</v>
      </c>
      <c r="C8" s="107" t="s">
        <v>24</v>
      </c>
      <c r="D8" s="88"/>
      <c r="E8" s="89"/>
      <c r="F8" s="88"/>
      <c r="G8" s="89"/>
      <c r="H8" s="104"/>
      <c r="I8" s="104"/>
      <c r="J8" s="104"/>
      <c r="K8" s="104"/>
      <c r="L8" s="123"/>
      <c r="M8" s="77"/>
      <c r="O8" s="107" t="s">
        <v>23</v>
      </c>
      <c r="P8" s="107" t="s">
        <v>24</v>
      </c>
      <c r="Q8" s="88"/>
      <c r="R8" s="89"/>
      <c r="S8" s="88"/>
      <c r="T8" s="89"/>
      <c r="U8" s="104"/>
      <c r="V8" s="104"/>
    </row>
    <row r="9" spans="2:22" ht="14.4" customHeight="1">
      <c r="B9" s="107"/>
      <c r="C9" s="107"/>
      <c r="D9" s="6" t="s">
        <v>25</v>
      </c>
      <c r="E9" s="7" t="s">
        <v>2</v>
      </c>
      <c r="F9" s="6" t="s">
        <v>25</v>
      </c>
      <c r="G9" s="7" t="s">
        <v>2</v>
      </c>
      <c r="H9" s="109" t="s">
        <v>26</v>
      </c>
      <c r="I9" s="109" t="s">
        <v>48</v>
      </c>
      <c r="J9" s="109" t="s">
        <v>25</v>
      </c>
      <c r="K9" s="109" t="s">
        <v>97</v>
      </c>
      <c r="L9" s="120" t="s">
        <v>98</v>
      </c>
      <c r="M9" s="77"/>
      <c r="O9" s="107"/>
      <c r="P9" s="107"/>
      <c r="Q9" s="6" t="s">
        <v>25</v>
      </c>
      <c r="R9" s="7" t="s">
        <v>2</v>
      </c>
      <c r="S9" s="6" t="s">
        <v>25</v>
      </c>
      <c r="T9" s="7" t="s">
        <v>2</v>
      </c>
      <c r="U9" s="109" t="s">
        <v>26</v>
      </c>
      <c r="V9" s="109" t="s">
        <v>65</v>
      </c>
    </row>
    <row r="10" spans="2:22" ht="14.4" customHeight="1" thickBot="1">
      <c r="B10" s="108"/>
      <c r="C10" s="108"/>
      <c r="D10" s="9" t="s">
        <v>27</v>
      </c>
      <c r="E10" s="10" t="s">
        <v>28</v>
      </c>
      <c r="F10" s="9" t="s">
        <v>27</v>
      </c>
      <c r="G10" s="10" t="s">
        <v>28</v>
      </c>
      <c r="H10" s="110"/>
      <c r="I10" s="110"/>
      <c r="J10" s="110" t="s">
        <v>27</v>
      </c>
      <c r="K10" s="110"/>
      <c r="L10" s="121"/>
      <c r="M10" s="77"/>
      <c r="O10" s="108"/>
      <c r="P10" s="108"/>
      <c r="Q10" s="9" t="s">
        <v>27</v>
      </c>
      <c r="R10" s="10" t="s">
        <v>28</v>
      </c>
      <c r="S10" s="9" t="s">
        <v>27</v>
      </c>
      <c r="T10" s="10" t="s">
        <v>28</v>
      </c>
      <c r="U10" s="110"/>
      <c r="V10" s="110"/>
    </row>
    <row r="11" spans="2:22" ht="14.4" customHeight="1" thickBot="1">
      <c r="B11" s="12">
        <v>1</v>
      </c>
      <c r="C11" s="13" t="s">
        <v>39</v>
      </c>
      <c r="D11" s="14">
        <v>1030</v>
      </c>
      <c r="E11" s="15">
        <v>0.19444968850292618</v>
      </c>
      <c r="F11" s="14">
        <v>398</v>
      </c>
      <c r="G11" s="15">
        <v>8.3246182806944152E-2</v>
      </c>
      <c r="H11" s="16">
        <v>1.5879396984924625</v>
      </c>
      <c r="I11" s="34">
        <v>5</v>
      </c>
      <c r="J11" s="14">
        <v>1099</v>
      </c>
      <c r="K11" s="16">
        <v>-6.2784349408553264E-2</v>
      </c>
      <c r="L11" s="34">
        <v>0</v>
      </c>
      <c r="M11" s="77"/>
      <c r="O11" s="12">
        <v>1</v>
      </c>
      <c r="P11" s="13" t="s">
        <v>39</v>
      </c>
      <c r="Q11" s="14">
        <v>4703</v>
      </c>
      <c r="R11" s="15">
        <v>0.17342084885135883</v>
      </c>
      <c r="S11" s="14">
        <v>2983</v>
      </c>
      <c r="T11" s="15">
        <v>0.11405085069776333</v>
      </c>
      <c r="U11" s="16">
        <v>0.57660073751257124</v>
      </c>
      <c r="V11" s="34">
        <v>3</v>
      </c>
    </row>
    <row r="12" spans="2:22" ht="14.4" customHeight="1" thickBot="1">
      <c r="B12" s="17">
        <v>2</v>
      </c>
      <c r="C12" s="18" t="s">
        <v>16</v>
      </c>
      <c r="D12" s="19">
        <v>972</v>
      </c>
      <c r="E12" s="20">
        <v>0.18350009439305268</v>
      </c>
      <c r="F12" s="19">
        <v>740</v>
      </c>
      <c r="G12" s="20">
        <v>0.15477933486718259</v>
      </c>
      <c r="H12" s="21">
        <v>0.31351351351351342</v>
      </c>
      <c r="I12" s="35">
        <v>0</v>
      </c>
      <c r="J12" s="19">
        <v>868</v>
      </c>
      <c r="K12" s="21">
        <v>0.1198156682027649</v>
      </c>
      <c r="L12" s="35">
        <v>0</v>
      </c>
      <c r="M12" s="77"/>
      <c r="O12" s="17">
        <v>2</v>
      </c>
      <c r="P12" s="18" t="s">
        <v>16</v>
      </c>
      <c r="Q12" s="19">
        <v>4569</v>
      </c>
      <c r="R12" s="20">
        <v>0.16847966370441389</v>
      </c>
      <c r="S12" s="19">
        <v>3601</v>
      </c>
      <c r="T12" s="20">
        <v>0.13767922003441024</v>
      </c>
      <c r="U12" s="21">
        <v>0.26881421827270202</v>
      </c>
      <c r="V12" s="35">
        <v>0</v>
      </c>
    </row>
    <row r="13" spans="2:22" ht="14.4" customHeight="1" thickBot="1">
      <c r="B13" s="12">
        <v>3</v>
      </c>
      <c r="C13" s="13" t="s">
        <v>11</v>
      </c>
      <c r="D13" s="14">
        <v>760</v>
      </c>
      <c r="E13" s="15">
        <v>0.14347744006041155</v>
      </c>
      <c r="F13" s="14">
        <v>1053</v>
      </c>
      <c r="G13" s="15">
        <v>0.22024681029073415</v>
      </c>
      <c r="H13" s="16">
        <v>-0.27825261158594494</v>
      </c>
      <c r="I13" s="34">
        <v>-2</v>
      </c>
      <c r="J13" s="14">
        <v>783</v>
      </c>
      <c r="K13" s="16">
        <v>-2.937420178799488E-2</v>
      </c>
      <c r="L13" s="34">
        <v>0</v>
      </c>
      <c r="M13" s="77"/>
      <c r="O13" s="12">
        <v>3</v>
      </c>
      <c r="P13" s="13" t="s">
        <v>11</v>
      </c>
      <c r="Q13" s="14">
        <v>4027</v>
      </c>
      <c r="R13" s="15">
        <v>0.14849367602050223</v>
      </c>
      <c r="S13" s="14">
        <v>5142</v>
      </c>
      <c r="T13" s="15">
        <v>0.19659720894666413</v>
      </c>
      <c r="U13" s="16">
        <v>-0.21684169583819524</v>
      </c>
      <c r="V13" s="34">
        <v>-2</v>
      </c>
    </row>
    <row r="14" spans="2:22" ht="14.4" customHeight="1" thickBot="1">
      <c r="B14" s="17">
        <v>4</v>
      </c>
      <c r="C14" s="18" t="s">
        <v>13</v>
      </c>
      <c r="D14" s="19">
        <v>528</v>
      </c>
      <c r="E14" s="20">
        <v>9.9679063620917496E-2</v>
      </c>
      <c r="F14" s="19">
        <v>369</v>
      </c>
      <c r="G14" s="20">
        <v>7.7180506170257263E-2</v>
      </c>
      <c r="H14" s="21">
        <v>0.43089430894308944</v>
      </c>
      <c r="I14" s="35">
        <v>3</v>
      </c>
      <c r="J14" s="19">
        <v>477</v>
      </c>
      <c r="K14" s="21">
        <v>0.10691823899371067</v>
      </c>
      <c r="L14" s="35">
        <v>1</v>
      </c>
      <c r="M14" s="77"/>
      <c r="O14" s="17">
        <v>4</v>
      </c>
      <c r="P14" s="18" t="s">
        <v>17</v>
      </c>
      <c r="Q14" s="19">
        <v>2883</v>
      </c>
      <c r="R14" s="20">
        <v>0.10630922969136031</v>
      </c>
      <c r="S14" s="19">
        <v>2410</v>
      </c>
      <c r="T14" s="20">
        <v>9.2142993691454789E-2</v>
      </c>
      <c r="U14" s="21">
        <v>0.19626556016597507</v>
      </c>
      <c r="V14" s="35">
        <v>2</v>
      </c>
    </row>
    <row r="15" spans="2:22" ht="14.4" customHeight="1" thickBot="1">
      <c r="B15" s="12">
        <v>5</v>
      </c>
      <c r="C15" s="13" t="s">
        <v>17</v>
      </c>
      <c r="D15" s="14">
        <v>466</v>
      </c>
      <c r="E15" s="15">
        <v>8.79743250896734E-2</v>
      </c>
      <c r="F15" s="14">
        <v>503</v>
      </c>
      <c r="G15" s="15">
        <v>0.10520811545701736</v>
      </c>
      <c r="H15" s="16">
        <v>-7.3558648111332059E-2</v>
      </c>
      <c r="I15" s="34">
        <v>-2</v>
      </c>
      <c r="J15" s="14">
        <v>565</v>
      </c>
      <c r="K15" s="16">
        <v>-0.17522123893805308</v>
      </c>
      <c r="L15" s="34">
        <v>-1</v>
      </c>
      <c r="M15" s="77"/>
      <c r="O15" s="12">
        <v>5</v>
      </c>
      <c r="P15" s="13" t="s">
        <v>13</v>
      </c>
      <c r="Q15" s="14">
        <v>2676</v>
      </c>
      <c r="R15" s="15">
        <v>9.8676204874811019E-2</v>
      </c>
      <c r="S15" s="14">
        <v>3328</v>
      </c>
      <c r="T15" s="15">
        <v>0.12724144523035749</v>
      </c>
      <c r="U15" s="16">
        <v>-0.19591346153846156</v>
      </c>
      <c r="V15" s="34">
        <v>-2</v>
      </c>
    </row>
    <row r="16" spans="2:22" ht="14.4" customHeight="1" thickBot="1">
      <c r="B16" s="17">
        <v>6</v>
      </c>
      <c r="C16" s="18" t="s">
        <v>9</v>
      </c>
      <c r="D16" s="19">
        <v>359</v>
      </c>
      <c r="E16" s="20">
        <v>6.7774211818010188E-2</v>
      </c>
      <c r="F16" s="19">
        <v>421</v>
      </c>
      <c r="G16" s="20">
        <v>8.8056891863626863E-2</v>
      </c>
      <c r="H16" s="21">
        <v>-0.14726840855106893</v>
      </c>
      <c r="I16" s="35">
        <v>-1</v>
      </c>
      <c r="J16" s="19">
        <v>376</v>
      </c>
      <c r="K16" s="21">
        <v>-4.5212765957446832E-2</v>
      </c>
      <c r="L16" s="35">
        <v>1</v>
      </c>
      <c r="M16" s="77"/>
      <c r="O16" s="17">
        <v>6</v>
      </c>
      <c r="P16" s="18" t="s">
        <v>9</v>
      </c>
      <c r="Q16" s="19">
        <v>2110</v>
      </c>
      <c r="R16" s="20">
        <v>7.7805228806371918E-2</v>
      </c>
      <c r="S16" s="19">
        <v>2416</v>
      </c>
      <c r="T16" s="20">
        <v>9.2372395335499902E-2</v>
      </c>
      <c r="U16" s="21">
        <v>-0.1266556291390728</v>
      </c>
      <c r="V16" s="35">
        <v>-1</v>
      </c>
    </row>
    <row r="17" spans="2:22" ht="14.4" customHeight="1" thickBot="1">
      <c r="B17" s="12">
        <v>7</v>
      </c>
      <c r="C17" s="13" t="s">
        <v>12</v>
      </c>
      <c r="D17" s="14">
        <v>323</v>
      </c>
      <c r="E17" s="15">
        <v>6.0977912025674909E-2</v>
      </c>
      <c r="F17" s="14">
        <v>450</v>
      </c>
      <c r="G17" s="15">
        <v>9.4122568500313739E-2</v>
      </c>
      <c r="H17" s="16">
        <v>-0.28222222222222226</v>
      </c>
      <c r="I17" s="34">
        <v>-3</v>
      </c>
      <c r="J17" s="14">
        <v>407</v>
      </c>
      <c r="K17" s="16">
        <v>-0.20638820638820643</v>
      </c>
      <c r="L17" s="34">
        <v>-1</v>
      </c>
      <c r="M17" s="77"/>
      <c r="O17" s="12">
        <v>7</v>
      </c>
      <c r="P17" s="13" t="s">
        <v>12</v>
      </c>
      <c r="Q17" s="14">
        <v>1611</v>
      </c>
      <c r="R17" s="15">
        <v>5.9404845311405288E-2</v>
      </c>
      <c r="S17" s="14">
        <v>2144</v>
      </c>
      <c r="T17" s="15">
        <v>8.1972854138787993E-2</v>
      </c>
      <c r="U17" s="16">
        <v>-0.24860074626865669</v>
      </c>
      <c r="V17" s="34">
        <v>0</v>
      </c>
    </row>
    <row r="18" spans="2:22" ht="14.4" customHeight="1" thickBot="1">
      <c r="B18" s="17">
        <v>8</v>
      </c>
      <c r="C18" s="18" t="s">
        <v>18</v>
      </c>
      <c r="D18" s="19">
        <v>191</v>
      </c>
      <c r="E18" s="20">
        <v>3.6058146120445535E-2</v>
      </c>
      <c r="F18" s="19">
        <v>140</v>
      </c>
      <c r="G18" s="20">
        <v>2.9282576866764276E-2</v>
      </c>
      <c r="H18" s="21">
        <v>0.36428571428571432</v>
      </c>
      <c r="I18" s="35">
        <v>1</v>
      </c>
      <c r="J18" s="19">
        <v>246</v>
      </c>
      <c r="K18" s="21">
        <v>-0.22357723577235777</v>
      </c>
      <c r="L18" s="35">
        <v>0</v>
      </c>
      <c r="M18" s="77"/>
      <c r="O18" s="17">
        <v>8</v>
      </c>
      <c r="P18" s="18" t="s">
        <v>18</v>
      </c>
      <c r="Q18" s="19">
        <v>1340</v>
      </c>
      <c r="R18" s="20">
        <v>4.9411851469449465E-2</v>
      </c>
      <c r="S18" s="19">
        <v>1090</v>
      </c>
      <c r="T18" s="20">
        <v>4.1674632001529342E-2</v>
      </c>
      <c r="U18" s="21">
        <v>0.22935779816513757</v>
      </c>
      <c r="V18" s="35">
        <v>0</v>
      </c>
    </row>
    <row r="19" spans="2:22" ht="14.4" customHeight="1" thickBot="1">
      <c r="B19" s="12">
        <v>9</v>
      </c>
      <c r="C19" s="13" t="s">
        <v>15</v>
      </c>
      <c r="D19" s="14">
        <v>168</v>
      </c>
      <c r="E19" s="15">
        <v>3.171606569756466E-2</v>
      </c>
      <c r="F19" s="14">
        <v>156</v>
      </c>
      <c r="G19" s="15">
        <v>3.2629157080108766E-2</v>
      </c>
      <c r="H19" s="16">
        <v>7.6923076923076872E-2</v>
      </c>
      <c r="I19" s="34">
        <v>-1</v>
      </c>
      <c r="J19" s="14">
        <v>177</v>
      </c>
      <c r="K19" s="16">
        <v>-5.084745762711862E-2</v>
      </c>
      <c r="L19" s="34">
        <v>0</v>
      </c>
      <c r="M19" s="77"/>
      <c r="O19" s="12">
        <v>9</v>
      </c>
      <c r="P19" s="13" t="s">
        <v>15</v>
      </c>
      <c r="Q19" s="14">
        <v>857</v>
      </c>
      <c r="R19" s="15">
        <v>3.1601460230834467E-2</v>
      </c>
      <c r="S19" s="14">
        <v>725</v>
      </c>
      <c r="T19" s="15">
        <v>2.771936532211814E-2</v>
      </c>
      <c r="U19" s="16">
        <v>0.18206896551724139</v>
      </c>
      <c r="V19" s="34">
        <v>0</v>
      </c>
    </row>
    <row r="20" spans="2:22" ht="14.4" customHeight="1" thickBot="1">
      <c r="B20" s="17">
        <v>10</v>
      </c>
      <c r="C20" s="18" t="s">
        <v>14</v>
      </c>
      <c r="D20" s="19">
        <v>88</v>
      </c>
      <c r="E20" s="20">
        <v>1.6613177270152917E-2</v>
      </c>
      <c r="F20" s="19">
        <v>127</v>
      </c>
      <c r="G20" s="20">
        <v>2.656348044342188E-2</v>
      </c>
      <c r="H20" s="21">
        <v>-0.30708661417322836</v>
      </c>
      <c r="I20" s="35">
        <v>0</v>
      </c>
      <c r="J20" s="19">
        <v>125</v>
      </c>
      <c r="K20" s="21">
        <v>-0.29600000000000004</v>
      </c>
      <c r="L20" s="35">
        <v>0</v>
      </c>
      <c r="M20" s="77"/>
      <c r="O20" s="17">
        <v>10</v>
      </c>
      <c r="P20" s="18" t="s">
        <v>14</v>
      </c>
      <c r="Q20" s="19">
        <v>708</v>
      </c>
      <c r="R20" s="20">
        <v>2.6107157343559867E-2</v>
      </c>
      <c r="S20" s="19">
        <v>583</v>
      </c>
      <c r="T20" s="20">
        <v>2.2290193079717073E-2</v>
      </c>
      <c r="U20" s="21">
        <v>0.21440823327615788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81</v>
      </c>
      <c r="E21" s="15">
        <v>1.5291674532754389E-2</v>
      </c>
      <c r="F21" s="14">
        <v>106</v>
      </c>
      <c r="G21" s="15">
        <v>2.2171093913407238E-2</v>
      </c>
      <c r="H21" s="16">
        <v>-0.23584905660377353</v>
      </c>
      <c r="I21" s="34">
        <v>0</v>
      </c>
      <c r="J21" s="14">
        <v>125</v>
      </c>
      <c r="K21" s="16">
        <v>-0.35199999999999998</v>
      </c>
      <c r="L21" s="34">
        <v>-1</v>
      </c>
      <c r="M21" s="77"/>
      <c r="O21" s="12">
        <v>11</v>
      </c>
      <c r="P21" s="13" t="s">
        <v>4</v>
      </c>
      <c r="Q21" s="14">
        <v>408</v>
      </c>
      <c r="R21" s="15">
        <v>1.5044802536966701E-2</v>
      </c>
      <c r="S21" s="14">
        <v>298</v>
      </c>
      <c r="T21" s="15">
        <v>1.1393614987574078E-2</v>
      </c>
      <c r="U21" s="16">
        <v>0.36912751677852351</v>
      </c>
      <c r="V21" s="34">
        <v>1</v>
      </c>
    </row>
    <row r="22" spans="2:22" ht="14.4" customHeight="1" thickBot="1">
      <c r="B22" s="17">
        <v>12</v>
      </c>
      <c r="C22" s="18" t="s">
        <v>80</v>
      </c>
      <c r="D22" s="19">
        <v>43</v>
      </c>
      <c r="E22" s="20">
        <v>8.117802529733811E-3</v>
      </c>
      <c r="F22" s="19">
        <v>11</v>
      </c>
      <c r="G22" s="20">
        <v>2.3007738966743358E-3</v>
      </c>
      <c r="H22" s="21">
        <v>2.9090909090909092</v>
      </c>
      <c r="I22" s="35">
        <v>4</v>
      </c>
      <c r="J22" s="19">
        <v>15</v>
      </c>
      <c r="K22" s="21">
        <v>1.8666666666666667</v>
      </c>
      <c r="L22" s="35">
        <v>3</v>
      </c>
      <c r="M22" s="77"/>
      <c r="O22" s="17">
        <v>12</v>
      </c>
      <c r="P22" s="18" t="s">
        <v>62</v>
      </c>
      <c r="Q22" s="19">
        <v>141</v>
      </c>
      <c r="R22" s="20">
        <v>5.1993067590987872E-3</v>
      </c>
      <c r="S22" s="19">
        <v>247</v>
      </c>
      <c r="T22" s="20">
        <v>9.443701013190595E-3</v>
      </c>
      <c r="U22" s="21">
        <v>-0.42914979757085026</v>
      </c>
      <c r="V22" s="35">
        <v>1</v>
      </c>
    </row>
    <row r="23" spans="2:22" ht="14.4" customHeight="1" thickBot="1">
      <c r="B23" s="12">
        <v>13</v>
      </c>
      <c r="C23" s="13" t="s">
        <v>70</v>
      </c>
      <c r="D23" s="14">
        <v>35</v>
      </c>
      <c r="E23" s="15">
        <v>6.607513686992637E-3</v>
      </c>
      <c r="F23" s="14">
        <v>44</v>
      </c>
      <c r="G23" s="15">
        <v>9.2030955866973432E-3</v>
      </c>
      <c r="H23" s="16">
        <v>-0.20454545454545459</v>
      </c>
      <c r="I23" s="34">
        <v>1</v>
      </c>
      <c r="J23" s="14">
        <v>27</v>
      </c>
      <c r="K23" s="16">
        <v>0.29629629629629628</v>
      </c>
      <c r="L23" s="34">
        <v>0</v>
      </c>
      <c r="M23" s="77"/>
      <c r="O23" s="12">
        <v>13</v>
      </c>
      <c r="P23" s="13" t="s">
        <v>70</v>
      </c>
      <c r="Q23" s="14">
        <v>135</v>
      </c>
      <c r="R23" s="15">
        <v>4.9780596629669235E-3</v>
      </c>
      <c r="S23" s="14">
        <v>151</v>
      </c>
      <c r="T23" s="15">
        <v>5.7732747084687439E-3</v>
      </c>
      <c r="U23" s="16">
        <v>-0.10596026490066224</v>
      </c>
      <c r="V23" s="34">
        <v>1</v>
      </c>
    </row>
    <row r="24" spans="2:22" ht="14.4" customHeight="1" thickBot="1">
      <c r="B24" s="17">
        <v>14</v>
      </c>
      <c r="C24" s="18" t="s">
        <v>99</v>
      </c>
      <c r="D24" s="19">
        <v>32</v>
      </c>
      <c r="E24" s="20">
        <v>6.0411553709646968E-3</v>
      </c>
      <c r="F24" s="19">
        <v>5</v>
      </c>
      <c r="G24" s="20">
        <v>1.0458063166701526E-3</v>
      </c>
      <c r="H24" s="21">
        <v>5.4</v>
      </c>
      <c r="I24" s="35">
        <v>9</v>
      </c>
      <c r="J24" s="19">
        <v>13</v>
      </c>
      <c r="K24" s="21">
        <v>1.4615384615384617</v>
      </c>
      <c r="L24" s="35">
        <v>3</v>
      </c>
      <c r="M24" s="77"/>
      <c r="O24" s="17">
        <v>14</v>
      </c>
      <c r="P24" s="18" t="s">
        <v>80</v>
      </c>
      <c r="Q24" s="19">
        <v>107</v>
      </c>
      <c r="R24" s="20">
        <v>3.9455732143515616E-3</v>
      </c>
      <c r="S24" s="19">
        <v>71</v>
      </c>
      <c r="T24" s="20">
        <v>2.7145861212005355E-3</v>
      </c>
      <c r="U24" s="21">
        <v>0.50704225352112675</v>
      </c>
      <c r="V24" s="35">
        <v>1</v>
      </c>
    </row>
    <row r="25" spans="2:22" ht="14.4" customHeight="1" thickBot="1">
      <c r="B25" s="12">
        <v>15</v>
      </c>
      <c r="C25" s="13" t="s">
        <v>62</v>
      </c>
      <c r="D25" s="14">
        <v>31</v>
      </c>
      <c r="E25" s="15">
        <v>5.85236926562205E-3</v>
      </c>
      <c r="F25" s="14">
        <v>45</v>
      </c>
      <c r="G25" s="15">
        <v>9.4122568500313742E-3</v>
      </c>
      <c r="H25" s="16">
        <v>-0.31111111111111112</v>
      </c>
      <c r="I25" s="34">
        <v>-2</v>
      </c>
      <c r="J25" s="14">
        <v>25</v>
      </c>
      <c r="K25" s="16">
        <v>0.24</v>
      </c>
      <c r="L25" s="34">
        <v>-1</v>
      </c>
      <c r="M25" s="77"/>
      <c r="O25" s="12">
        <v>15</v>
      </c>
      <c r="P25" s="13" t="s">
        <v>85</v>
      </c>
      <c r="Q25" s="14">
        <v>86</v>
      </c>
      <c r="R25" s="15">
        <v>3.17120837789004E-3</v>
      </c>
      <c r="S25" s="14">
        <v>64</v>
      </c>
      <c r="T25" s="15">
        <v>2.446950869814567E-3</v>
      </c>
      <c r="U25" s="16">
        <v>0.34375</v>
      </c>
      <c r="V25" s="34">
        <v>1</v>
      </c>
    </row>
    <row r="26" spans="2:22" ht="15" thickBot="1">
      <c r="B26" s="101" t="s">
        <v>74</v>
      </c>
      <c r="C26" s="102"/>
      <c r="D26" s="23">
        <f>SUM(D11:D25)</f>
        <v>5107</v>
      </c>
      <c r="E26" s="24">
        <f>D26/D28</f>
        <v>0.96413063998489712</v>
      </c>
      <c r="F26" s="23">
        <f>SUM(F11:F25)</f>
        <v>4568</v>
      </c>
      <c r="G26" s="24">
        <f>F26/F28</f>
        <v>0.95544865090985154</v>
      </c>
      <c r="H26" s="25">
        <f>D26/F26-1</f>
        <v>0.11799474605954474</v>
      </c>
      <c r="I26" s="36"/>
      <c r="J26" s="23">
        <f>SUM(J11:J25)</f>
        <v>5328</v>
      </c>
      <c r="K26" s="24">
        <f>E26/J26-1</f>
        <v>-0.99981904454955239</v>
      </c>
      <c r="L26" s="23"/>
      <c r="M26" s="77"/>
      <c r="O26" s="101" t="s">
        <v>74</v>
      </c>
      <c r="P26" s="102"/>
      <c r="Q26" s="23">
        <f>SUM(Q11:Q25)</f>
        <v>26361</v>
      </c>
      <c r="R26" s="24">
        <f>Q26/Q28</f>
        <v>0.97204911685534123</v>
      </c>
      <c r="S26" s="23">
        <f>SUM(S11:S25)</f>
        <v>25253</v>
      </c>
      <c r="T26" s="24">
        <f>S26/S28</f>
        <v>0.96551328617855092</v>
      </c>
      <c r="U26" s="25">
        <f>Q26/S26-1</f>
        <v>4.3875975131667522E-2</v>
      </c>
      <c r="V26" s="36"/>
    </row>
    <row r="27" spans="2:22" ht="15" thickBot="1">
      <c r="B27" s="101" t="s">
        <v>29</v>
      </c>
      <c r="C27" s="102"/>
      <c r="D27" s="23">
        <f>D28-SUM(D11:D25)</f>
        <v>190</v>
      </c>
      <c r="E27" s="24">
        <f>D27/D28</f>
        <v>3.5869360015102887E-2</v>
      </c>
      <c r="F27" s="23">
        <f>F28-SUM(F11:F25)</f>
        <v>213</v>
      </c>
      <c r="G27" s="24">
        <f>F27/F28</f>
        <v>4.4551349090148504E-2</v>
      </c>
      <c r="H27" s="25">
        <f>D27/F27-1</f>
        <v>-0.107981220657277</v>
      </c>
      <c r="I27" s="36"/>
      <c r="J27" s="23">
        <f>J28-SUM(J11:J25)</f>
        <v>206</v>
      </c>
      <c r="K27" s="24">
        <f>E27/J27-1</f>
        <v>-0.99982587689313052</v>
      </c>
      <c r="L27" s="23"/>
      <c r="M27" s="77"/>
      <c r="O27" s="101" t="s">
        <v>29</v>
      </c>
      <c r="P27" s="102"/>
      <c r="Q27" s="23">
        <f>Q28-SUM(Q11:Q25)</f>
        <v>758</v>
      </c>
      <c r="R27" s="24">
        <f>Q27/Q28</f>
        <v>2.7950883144658725E-2</v>
      </c>
      <c r="S27" s="23">
        <f>S28-SUM(S11:S25)</f>
        <v>902</v>
      </c>
      <c r="T27" s="24">
        <f>S27/S28</f>
        <v>3.4486713821449057E-2</v>
      </c>
      <c r="U27" s="25">
        <f>Q27/S27-1</f>
        <v>-0.15964523281596454</v>
      </c>
      <c r="V27" s="37"/>
    </row>
    <row r="28" spans="2:22" ht="15" thickBot="1">
      <c r="B28" s="99" t="s">
        <v>53</v>
      </c>
      <c r="C28" s="100"/>
      <c r="D28" s="26">
        <v>5297</v>
      </c>
      <c r="E28" s="27">
        <v>1</v>
      </c>
      <c r="F28" s="26">
        <v>4781</v>
      </c>
      <c r="G28" s="27">
        <v>1</v>
      </c>
      <c r="H28" s="28">
        <v>0.10792721188035981</v>
      </c>
      <c r="I28" s="39"/>
      <c r="J28" s="26">
        <v>5534</v>
      </c>
      <c r="K28" s="28">
        <v>-4.2826165522226289E-2</v>
      </c>
      <c r="L28" s="26"/>
      <c r="M28" s="77"/>
      <c r="N28" s="33"/>
      <c r="O28" s="99" t="s">
        <v>53</v>
      </c>
      <c r="P28" s="100"/>
      <c r="Q28" s="26">
        <v>27119</v>
      </c>
      <c r="R28" s="27">
        <v>1</v>
      </c>
      <c r="S28" s="26">
        <v>26155</v>
      </c>
      <c r="T28" s="27">
        <v>1</v>
      </c>
      <c r="U28" s="28">
        <v>3.6857197476581893E-2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90" t="s">
        <v>100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29"/>
      <c r="O33" s="90" t="s">
        <v>81</v>
      </c>
      <c r="P33" s="90"/>
      <c r="Q33" s="90"/>
      <c r="R33" s="90"/>
      <c r="S33" s="90"/>
      <c r="T33" s="90"/>
      <c r="U33" s="90"/>
      <c r="V33" s="90"/>
    </row>
    <row r="34" spans="2:22" ht="15" customHeight="1">
      <c r="B34" s="91" t="s">
        <v>101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29"/>
      <c r="O34" s="91" t="s">
        <v>82</v>
      </c>
      <c r="P34" s="91"/>
      <c r="Q34" s="91"/>
      <c r="R34" s="91"/>
      <c r="S34" s="91"/>
      <c r="T34" s="91"/>
      <c r="U34" s="91"/>
      <c r="V34" s="9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13" t="s">
        <v>0</v>
      </c>
      <c r="C36" s="115" t="s">
        <v>46</v>
      </c>
      <c r="D36" s="117" t="s">
        <v>86</v>
      </c>
      <c r="E36" s="95"/>
      <c r="F36" s="95"/>
      <c r="G36" s="95"/>
      <c r="H36" s="95"/>
      <c r="I36" s="96"/>
      <c r="J36" s="117" t="s">
        <v>83</v>
      </c>
      <c r="K36" s="95"/>
      <c r="L36" s="96"/>
      <c r="O36" s="113" t="s">
        <v>0</v>
      </c>
      <c r="P36" s="115" t="s">
        <v>46</v>
      </c>
      <c r="Q36" s="117" t="s">
        <v>94</v>
      </c>
      <c r="R36" s="95"/>
      <c r="S36" s="95"/>
      <c r="T36" s="95"/>
      <c r="U36" s="95"/>
      <c r="V36" s="96"/>
    </row>
    <row r="37" spans="2:22" ht="15" customHeight="1" thickBot="1">
      <c r="B37" s="114"/>
      <c r="C37" s="116"/>
      <c r="D37" s="97" t="s">
        <v>87</v>
      </c>
      <c r="E37" s="93"/>
      <c r="F37" s="93"/>
      <c r="G37" s="93"/>
      <c r="H37" s="93"/>
      <c r="I37" s="94"/>
      <c r="J37" s="97" t="s">
        <v>84</v>
      </c>
      <c r="K37" s="93"/>
      <c r="L37" s="94"/>
      <c r="O37" s="114"/>
      <c r="P37" s="116"/>
      <c r="Q37" s="97" t="s">
        <v>95</v>
      </c>
      <c r="R37" s="93"/>
      <c r="S37" s="93"/>
      <c r="T37" s="93"/>
      <c r="U37" s="93"/>
      <c r="V37" s="94"/>
    </row>
    <row r="38" spans="2:22" ht="15" customHeight="1">
      <c r="B38" s="114"/>
      <c r="C38" s="116"/>
      <c r="D38" s="86">
        <v>2025</v>
      </c>
      <c r="E38" s="87"/>
      <c r="F38" s="86">
        <v>2024</v>
      </c>
      <c r="G38" s="87"/>
      <c r="H38" s="103" t="s">
        <v>22</v>
      </c>
      <c r="I38" s="103" t="s">
        <v>47</v>
      </c>
      <c r="J38" s="103">
        <v>2025</v>
      </c>
      <c r="K38" s="103" t="s">
        <v>88</v>
      </c>
      <c r="L38" s="122" t="s">
        <v>96</v>
      </c>
      <c r="O38" s="114"/>
      <c r="P38" s="116"/>
      <c r="Q38" s="86">
        <v>2024</v>
      </c>
      <c r="R38" s="87"/>
      <c r="S38" s="86">
        <v>2023</v>
      </c>
      <c r="T38" s="87"/>
      <c r="U38" s="103" t="s">
        <v>22</v>
      </c>
      <c r="V38" s="122" t="s">
        <v>64</v>
      </c>
    </row>
    <row r="39" spans="2:22" ht="14.4" customHeight="1" thickBot="1">
      <c r="B39" s="105" t="s">
        <v>23</v>
      </c>
      <c r="C39" s="107" t="s">
        <v>46</v>
      </c>
      <c r="D39" s="88"/>
      <c r="E39" s="89"/>
      <c r="F39" s="88"/>
      <c r="G39" s="89"/>
      <c r="H39" s="104"/>
      <c r="I39" s="104"/>
      <c r="J39" s="104"/>
      <c r="K39" s="104"/>
      <c r="L39" s="123"/>
      <c r="O39" s="105" t="s">
        <v>23</v>
      </c>
      <c r="P39" s="107" t="s">
        <v>46</v>
      </c>
      <c r="Q39" s="88"/>
      <c r="R39" s="89"/>
      <c r="S39" s="88"/>
      <c r="T39" s="89"/>
      <c r="U39" s="104"/>
      <c r="V39" s="123"/>
    </row>
    <row r="40" spans="2:22" ht="15" customHeight="1">
      <c r="B40" s="105"/>
      <c r="C40" s="107"/>
      <c r="D40" s="6" t="s">
        <v>25</v>
      </c>
      <c r="E40" s="7" t="s">
        <v>2</v>
      </c>
      <c r="F40" s="6" t="s">
        <v>25</v>
      </c>
      <c r="G40" s="7" t="s">
        <v>2</v>
      </c>
      <c r="H40" s="109" t="s">
        <v>26</v>
      </c>
      <c r="I40" s="109" t="s">
        <v>48</v>
      </c>
      <c r="J40" s="109" t="s">
        <v>25</v>
      </c>
      <c r="K40" s="109" t="s">
        <v>97</v>
      </c>
      <c r="L40" s="120" t="s">
        <v>98</v>
      </c>
      <c r="O40" s="105"/>
      <c r="P40" s="107"/>
      <c r="Q40" s="6" t="s">
        <v>25</v>
      </c>
      <c r="R40" s="7" t="s">
        <v>2</v>
      </c>
      <c r="S40" s="6" t="s">
        <v>25</v>
      </c>
      <c r="T40" s="7" t="s">
        <v>2</v>
      </c>
      <c r="U40" s="109" t="s">
        <v>26</v>
      </c>
      <c r="V40" s="120" t="s">
        <v>65</v>
      </c>
    </row>
    <row r="41" spans="2:22" ht="14.25" customHeight="1" thickBot="1">
      <c r="B41" s="106"/>
      <c r="C41" s="108"/>
      <c r="D41" s="9" t="s">
        <v>27</v>
      </c>
      <c r="E41" s="10" t="s">
        <v>28</v>
      </c>
      <c r="F41" s="9" t="s">
        <v>27</v>
      </c>
      <c r="G41" s="10" t="s">
        <v>28</v>
      </c>
      <c r="H41" s="110"/>
      <c r="I41" s="110"/>
      <c r="J41" s="110" t="s">
        <v>27</v>
      </c>
      <c r="K41" s="110"/>
      <c r="L41" s="121"/>
      <c r="O41" s="106"/>
      <c r="P41" s="108"/>
      <c r="Q41" s="9" t="s">
        <v>27</v>
      </c>
      <c r="R41" s="10" t="s">
        <v>28</v>
      </c>
      <c r="S41" s="9" t="s">
        <v>27</v>
      </c>
      <c r="T41" s="10" t="s">
        <v>28</v>
      </c>
      <c r="U41" s="110"/>
      <c r="V41" s="121"/>
    </row>
    <row r="42" spans="2:22" ht="14.4" thickBot="1">
      <c r="B42" s="12">
        <v>1</v>
      </c>
      <c r="C42" s="13" t="s">
        <v>49</v>
      </c>
      <c r="D42" s="14">
        <v>525</v>
      </c>
      <c r="E42" s="15">
        <v>9.9112705304889553E-2</v>
      </c>
      <c r="F42" s="14">
        <v>748</v>
      </c>
      <c r="G42" s="15">
        <v>0.15645262497385484</v>
      </c>
      <c r="H42" s="16">
        <v>-0.29812834224598928</v>
      </c>
      <c r="I42" s="34">
        <v>0</v>
      </c>
      <c r="J42" s="14">
        <v>525</v>
      </c>
      <c r="K42" s="16">
        <v>0</v>
      </c>
      <c r="L42" s="34">
        <v>0</v>
      </c>
      <c r="O42" s="12">
        <v>1</v>
      </c>
      <c r="P42" s="13" t="s">
        <v>49</v>
      </c>
      <c r="Q42" s="14">
        <v>2692</v>
      </c>
      <c r="R42" s="15">
        <v>9.9266197131162651E-2</v>
      </c>
      <c r="S42" s="14">
        <v>3576</v>
      </c>
      <c r="T42" s="15">
        <v>0.13672337985088892</v>
      </c>
      <c r="U42" s="16">
        <v>-0.24720357941834448</v>
      </c>
      <c r="V42" s="34">
        <v>0</v>
      </c>
    </row>
    <row r="43" spans="2:22" ht="14.4" thickBot="1">
      <c r="B43" s="17">
        <v>2</v>
      </c>
      <c r="C43" s="18" t="s">
        <v>57</v>
      </c>
      <c r="D43" s="19">
        <v>487</v>
      </c>
      <c r="E43" s="20">
        <v>9.1938833301868986E-2</v>
      </c>
      <c r="F43" s="19">
        <v>234</v>
      </c>
      <c r="G43" s="20">
        <v>4.8943735620163145E-2</v>
      </c>
      <c r="H43" s="21">
        <v>1.0811965811965814</v>
      </c>
      <c r="I43" s="35">
        <v>3</v>
      </c>
      <c r="J43" s="19">
        <v>418</v>
      </c>
      <c r="K43" s="21">
        <v>0.16507177033492826</v>
      </c>
      <c r="L43" s="35">
        <v>0</v>
      </c>
      <c r="O43" s="17">
        <v>2</v>
      </c>
      <c r="P43" s="18" t="s">
        <v>66</v>
      </c>
      <c r="Q43" s="19">
        <v>1836</v>
      </c>
      <c r="R43" s="20">
        <v>6.7701611416350158E-2</v>
      </c>
      <c r="S43" s="19">
        <v>2279</v>
      </c>
      <c r="T43" s="20">
        <v>8.713439112980309E-2</v>
      </c>
      <c r="U43" s="21">
        <v>-0.19438350153576134</v>
      </c>
      <c r="V43" s="35">
        <v>0</v>
      </c>
    </row>
    <row r="44" spans="2:22" ht="14.4" thickBot="1">
      <c r="B44" s="12">
        <v>3</v>
      </c>
      <c r="C44" s="13" t="s">
        <v>66</v>
      </c>
      <c r="D44" s="14">
        <v>409</v>
      </c>
      <c r="E44" s="15">
        <v>7.7213517085142527E-2</v>
      </c>
      <c r="F44" s="14">
        <v>203</v>
      </c>
      <c r="G44" s="15">
        <v>4.24597364568082E-2</v>
      </c>
      <c r="H44" s="16">
        <v>1.0147783251231526</v>
      </c>
      <c r="I44" s="34">
        <v>3</v>
      </c>
      <c r="J44" s="14">
        <v>376</v>
      </c>
      <c r="K44" s="16">
        <v>8.7765957446808596E-2</v>
      </c>
      <c r="L44" s="34">
        <v>1</v>
      </c>
      <c r="O44" s="12">
        <v>3</v>
      </c>
      <c r="P44" s="13" t="s">
        <v>57</v>
      </c>
      <c r="Q44" s="14">
        <v>1798</v>
      </c>
      <c r="R44" s="15">
        <v>6.630037980751502E-2</v>
      </c>
      <c r="S44" s="14">
        <v>1522</v>
      </c>
      <c r="T44" s="15">
        <v>5.8191550372777671E-2</v>
      </c>
      <c r="U44" s="16">
        <v>0.18134034165571622</v>
      </c>
      <c r="V44" s="34">
        <v>2</v>
      </c>
    </row>
    <row r="45" spans="2:22" ht="14.4" thickBot="1">
      <c r="B45" s="17">
        <v>4</v>
      </c>
      <c r="C45" s="18" t="s">
        <v>51</v>
      </c>
      <c r="D45" s="19">
        <v>328</v>
      </c>
      <c r="E45" s="20">
        <v>6.1921842552388147E-2</v>
      </c>
      <c r="F45" s="19">
        <v>291</v>
      </c>
      <c r="G45" s="20">
        <v>6.0865927630202883E-2</v>
      </c>
      <c r="H45" s="21">
        <v>0.12714776632302405</v>
      </c>
      <c r="I45" s="35">
        <v>0</v>
      </c>
      <c r="J45" s="19">
        <v>319</v>
      </c>
      <c r="K45" s="21">
        <v>2.8213166144200663E-2</v>
      </c>
      <c r="L45" s="35">
        <v>2</v>
      </c>
      <c r="O45" s="17">
        <v>4</v>
      </c>
      <c r="P45" s="18" t="s">
        <v>51</v>
      </c>
      <c r="Q45" s="19">
        <v>1696</v>
      </c>
      <c r="R45" s="20">
        <v>6.2539179173273354E-2</v>
      </c>
      <c r="S45" s="19">
        <v>1520</v>
      </c>
      <c r="T45" s="20">
        <v>5.8115083158095965E-2</v>
      </c>
      <c r="U45" s="21">
        <v>0.11578947368421044</v>
      </c>
      <c r="V45" s="35">
        <v>2</v>
      </c>
    </row>
    <row r="46" spans="2:22" ht="14.4" thickBot="1">
      <c r="B46" s="12">
        <v>5</v>
      </c>
      <c r="C46" s="13" t="s">
        <v>50</v>
      </c>
      <c r="D46" s="14">
        <v>323</v>
      </c>
      <c r="E46" s="15">
        <v>6.0977912025674909E-2</v>
      </c>
      <c r="F46" s="14">
        <v>450</v>
      </c>
      <c r="G46" s="15">
        <v>9.4122568500313739E-2</v>
      </c>
      <c r="H46" s="16">
        <v>-0.28222222222222226</v>
      </c>
      <c r="I46" s="34">
        <v>-3</v>
      </c>
      <c r="J46" s="14">
        <v>407</v>
      </c>
      <c r="K46" s="16">
        <v>-0.20638820638820643</v>
      </c>
      <c r="L46" s="34">
        <v>-2</v>
      </c>
      <c r="O46" s="12">
        <v>5</v>
      </c>
      <c r="P46" s="13" t="s">
        <v>50</v>
      </c>
      <c r="Q46" s="14">
        <v>1611</v>
      </c>
      <c r="R46" s="15">
        <v>5.9404845311405288E-2</v>
      </c>
      <c r="S46" s="14">
        <v>2144</v>
      </c>
      <c r="T46" s="15">
        <v>8.1972854138787993E-2</v>
      </c>
      <c r="U46" s="16">
        <v>-0.24860074626865669</v>
      </c>
      <c r="V46" s="34">
        <v>-2</v>
      </c>
    </row>
    <row r="47" spans="2:22" ht="14.4" thickBot="1">
      <c r="B47" s="17">
        <v>6</v>
      </c>
      <c r="C47" s="18" t="s">
        <v>55</v>
      </c>
      <c r="D47" s="19">
        <v>268</v>
      </c>
      <c r="E47" s="20">
        <v>5.0594676231829339E-2</v>
      </c>
      <c r="F47" s="19">
        <v>349</v>
      </c>
      <c r="G47" s="20">
        <v>7.2997280903576656E-2</v>
      </c>
      <c r="H47" s="21">
        <v>-0.23209169054441259</v>
      </c>
      <c r="I47" s="35">
        <v>-3</v>
      </c>
      <c r="J47" s="19">
        <v>301</v>
      </c>
      <c r="K47" s="21">
        <v>-0.10963455149501666</v>
      </c>
      <c r="L47" s="35">
        <v>1</v>
      </c>
      <c r="O47" s="17">
        <v>6</v>
      </c>
      <c r="P47" s="18" t="s">
        <v>55</v>
      </c>
      <c r="Q47" s="19">
        <v>1586</v>
      </c>
      <c r="R47" s="20">
        <v>5.8482982410855859E-2</v>
      </c>
      <c r="S47" s="19">
        <v>1999</v>
      </c>
      <c r="T47" s="20">
        <v>7.6428981074364369E-2</v>
      </c>
      <c r="U47" s="21">
        <v>-0.20660330165082541</v>
      </c>
      <c r="V47" s="35">
        <v>-2</v>
      </c>
    </row>
    <row r="48" spans="2:22" ht="14.4" thickBot="1">
      <c r="B48" s="12">
        <v>7</v>
      </c>
      <c r="C48" s="13" t="s">
        <v>76</v>
      </c>
      <c r="D48" s="14">
        <v>259</v>
      </c>
      <c r="E48" s="15">
        <v>4.8895601283745517E-2</v>
      </c>
      <c r="F48" s="14">
        <v>0</v>
      </c>
      <c r="G48" s="15">
        <v>0</v>
      </c>
      <c r="H48" s="16"/>
      <c r="I48" s="34"/>
      <c r="J48" s="14">
        <v>285</v>
      </c>
      <c r="K48" s="16">
        <v>-9.1228070175438547E-2</v>
      </c>
      <c r="L48" s="34">
        <v>1</v>
      </c>
      <c r="O48" s="12">
        <v>7</v>
      </c>
      <c r="P48" s="13" t="s">
        <v>68</v>
      </c>
      <c r="Q48" s="14">
        <v>1550</v>
      </c>
      <c r="R48" s="15">
        <v>5.7155499834064677E-2</v>
      </c>
      <c r="S48" s="14">
        <v>942</v>
      </c>
      <c r="T48" s="15">
        <v>3.6016058115083155E-2</v>
      </c>
      <c r="U48" s="16">
        <v>0.64543524416135889</v>
      </c>
      <c r="V48" s="34">
        <v>0</v>
      </c>
    </row>
    <row r="49" spans="2:22" ht="14.4" thickBot="1">
      <c r="B49" s="17">
        <v>8</v>
      </c>
      <c r="C49" s="18" t="s">
        <v>68</v>
      </c>
      <c r="D49" s="19">
        <v>253</v>
      </c>
      <c r="E49" s="20">
        <v>4.7762884651689638E-2</v>
      </c>
      <c r="F49" s="19">
        <v>143</v>
      </c>
      <c r="G49" s="20">
        <v>2.9910060656766366E-2</v>
      </c>
      <c r="H49" s="21">
        <v>0.76923076923076916</v>
      </c>
      <c r="I49" s="35">
        <v>2</v>
      </c>
      <c r="J49" s="19">
        <v>328</v>
      </c>
      <c r="K49" s="21">
        <v>-0.22865853658536583</v>
      </c>
      <c r="L49" s="35">
        <v>-3</v>
      </c>
      <c r="O49" s="17">
        <v>8</v>
      </c>
      <c r="P49" s="18" t="s">
        <v>76</v>
      </c>
      <c r="Q49" s="19">
        <v>1363</v>
      </c>
      <c r="R49" s="20">
        <v>5.0259965337954939E-2</v>
      </c>
      <c r="S49" s="19">
        <v>0</v>
      </c>
      <c r="T49" s="20">
        <v>0</v>
      </c>
      <c r="U49" s="21"/>
      <c r="V49" s="35"/>
    </row>
    <row r="50" spans="2:22" ht="14.4" thickBot="1">
      <c r="B50" s="12">
        <v>9</v>
      </c>
      <c r="C50" s="13" t="s">
        <v>67</v>
      </c>
      <c r="D50" s="14">
        <v>228</v>
      </c>
      <c r="E50" s="15">
        <v>4.3043232018123469E-2</v>
      </c>
      <c r="F50" s="14">
        <v>106</v>
      </c>
      <c r="G50" s="15">
        <v>2.2171093913407238E-2</v>
      </c>
      <c r="H50" s="16">
        <v>1.1509433962264151</v>
      </c>
      <c r="I50" s="34">
        <v>4</v>
      </c>
      <c r="J50" s="14">
        <v>182</v>
      </c>
      <c r="K50" s="16">
        <v>0.25274725274725274</v>
      </c>
      <c r="L50" s="34">
        <v>2</v>
      </c>
      <c r="O50" s="12">
        <v>9</v>
      </c>
      <c r="P50" s="13" t="s">
        <v>75</v>
      </c>
      <c r="Q50" s="14">
        <v>1071</v>
      </c>
      <c r="R50" s="15">
        <v>3.9492606659537591E-2</v>
      </c>
      <c r="S50" s="14">
        <v>382</v>
      </c>
      <c r="T50" s="15">
        <v>1.4605238004205696E-2</v>
      </c>
      <c r="U50" s="16">
        <v>1.8036649214659688</v>
      </c>
      <c r="V50" s="34">
        <v>8</v>
      </c>
    </row>
    <row r="51" spans="2:22" ht="14.4" thickBot="1">
      <c r="B51" s="17">
        <v>10</v>
      </c>
      <c r="C51" s="18" t="s">
        <v>75</v>
      </c>
      <c r="D51" s="19">
        <v>225</v>
      </c>
      <c r="E51" s="20">
        <v>4.2476873702095526E-2</v>
      </c>
      <c r="F51" s="19">
        <v>142</v>
      </c>
      <c r="G51" s="20">
        <v>2.9700899393432335E-2</v>
      </c>
      <c r="H51" s="21">
        <v>0.58450704225352124</v>
      </c>
      <c r="I51" s="35">
        <v>1</v>
      </c>
      <c r="J51" s="19">
        <v>215</v>
      </c>
      <c r="K51" s="21">
        <v>4.6511627906976827E-2</v>
      </c>
      <c r="L51" s="35">
        <v>0</v>
      </c>
      <c r="O51" s="17">
        <v>10</v>
      </c>
      <c r="P51" s="18" t="s">
        <v>67</v>
      </c>
      <c r="Q51" s="19">
        <v>1003</v>
      </c>
      <c r="R51" s="20">
        <v>3.6985139570043145E-2</v>
      </c>
      <c r="S51" s="19">
        <v>886</v>
      </c>
      <c r="T51" s="20">
        <v>3.3874976103995411E-2</v>
      </c>
      <c r="U51" s="21">
        <v>0.13205417607223469</v>
      </c>
      <c r="V51" s="35">
        <v>-2</v>
      </c>
    </row>
    <row r="52" spans="2:22" ht="14.4" thickBot="1">
      <c r="B52" s="101" t="s">
        <v>52</v>
      </c>
      <c r="C52" s="102"/>
      <c r="D52" s="23">
        <f>SUM(D42:D51)</f>
        <v>3305</v>
      </c>
      <c r="E52" s="24">
        <f>D52/D54</f>
        <v>0.62393807815744762</v>
      </c>
      <c r="F52" s="23">
        <f>SUM(F42:F51)</f>
        <v>2666</v>
      </c>
      <c r="G52" s="24">
        <f>F52/F54</f>
        <v>0.55762392804852545</v>
      </c>
      <c r="H52" s="25">
        <f>D52/F52-1</f>
        <v>0.2396849212303076</v>
      </c>
      <c r="I52" s="36"/>
      <c r="J52" s="23">
        <f>SUM(J42:J51)</f>
        <v>3356</v>
      </c>
      <c r="K52" s="24">
        <f>D52/J52-1</f>
        <v>-1.5196662693682916E-2</v>
      </c>
      <c r="L52" s="23"/>
      <c r="O52" s="101" t="s">
        <v>52</v>
      </c>
      <c r="P52" s="102"/>
      <c r="Q52" s="23">
        <f>SUM(Q42:Q51)</f>
        <v>16206</v>
      </c>
      <c r="R52" s="24">
        <f>Q52/Q54</f>
        <v>0.59758840665216273</v>
      </c>
      <c r="S52" s="23">
        <f>SUM(S42:S51)</f>
        <v>15250</v>
      </c>
      <c r="T52" s="24">
        <f>S52/S54</f>
        <v>0.58306251194800229</v>
      </c>
      <c r="U52" s="25">
        <f>Q52/S52-1</f>
        <v>6.268852459016383E-2</v>
      </c>
      <c r="V52" s="36"/>
    </row>
    <row r="53" spans="2:22" ht="14.4" thickBot="1">
      <c r="B53" s="101" t="s">
        <v>29</v>
      </c>
      <c r="C53" s="102"/>
      <c r="D53" s="23">
        <f>D54-D52</f>
        <v>1992</v>
      </c>
      <c r="E53" s="24">
        <f>D53/D54</f>
        <v>0.37606192184255238</v>
      </c>
      <c r="F53" s="23">
        <f>F54-F52</f>
        <v>2115</v>
      </c>
      <c r="G53" s="24">
        <f>F53/F54</f>
        <v>0.4423760719514746</v>
      </c>
      <c r="H53" s="25">
        <f>D53/F53-1</f>
        <v>-5.8156028368794299E-2</v>
      </c>
      <c r="I53" s="37"/>
      <c r="J53" s="23">
        <f>J54-SUM(J42:J51)</f>
        <v>2178</v>
      </c>
      <c r="K53" s="25">
        <f>D53/J53-1</f>
        <v>-8.5399449035812647E-2</v>
      </c>
      <c r="L53" s="38"/>
      <c r="O53" s="101" t="s">
        <v>29</v>
      </c>
      <c r="P53" s="102"/>
      <c r="Q53" s="23">
        <f>Q54-Q52</f>
        <v>10913</v>
      </c>
      <c r="R53" s="24">
        <f>Q53/Q54</f>
        <v>0.40241159334783733</v>
      </c>
      <c r="S53" s="23">
        <f>S54-S52</f>
        <v>10905</v>
      </c>
      <c r="T53" s="24">
        <f>S53/S54</f>
        <v>0.41693748805199771</v>
      </c>
      <c r="U53" s="25">
        <f>Q53/S53-1</f>
        <v>7.3360843649705743E-4</v>
      </c>
      <c r="V53" s="37"/>
    </row>
    <row r="54" spans="2:22" ht="14.4" thickBot="1">
      <c r="B54" s="99" t="s">
        <v>53</v>
      </c>
      <c r="C54" s="100"/>
      <c r="D54" s="26">
        <v>5297</v>
      </c>
      <c r="E54" s="27">
        <v>1</v>
      </c>
      <c r="F54" s="26">
        <v>4781</v>
      </c>
      <c r="G54" s="27">
        <v>1</v>
      </c>
      <c r="H54" s="28">
        <v>0.10792721188035981</v>
      </c>
      <c r="I54" s="39"/>
      <c r="J54" s="26">
        <v>5534</v>
      </c>
      <c r="K54" s="28">
        <v>-4.2826165522226289E-2</v>
      </c>
      <c r="L54" s="26"/>
      <c r="O54" s="99" t="s">
        <v>53</v>
      </c>
      <c r="P54" s="100"/>
      <c r="Q54" s="26">
        <v>27119</v>
      </c>
      <c r="R54" s="27">
        <v>1</v>
      </c>
      <c r="S54" s="26">
        <v>26155</v>
      </c>
      <c r="T54" s="27">
        <v>1</v>
      </c>
      <c r="U54" s="28">
        <v>3.6857197476581893E-2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2" priority="7" operator="equal">
      <formula>0</formula>
    </cfRule>
  </conditionalFormatting>
  <conditionalFormatting sqref="D42:H51">
    <cfRule type="cellIs" dxfId="21" priority="19" operator="equal">
      <formula>0</formula>
    </cfRule>
  </conditionalFormatting>
  <conditionalFormatting sqref="H11:H27 U11:U27 H42:H53">
    <cfRule type="cellIs" dxfId="20" priority="14" operator="lessThan">
      <formula>0</formula>
    </cfRule>
  </conditionalFormatting>
  <conditionalFormatting sqref="I11:I25">
    <cfRule type="cellIs" dxfId="19" priority="6" operator="lessThan">
      <formula>0</formula>
    </cfRule>
  </conditionalFormatting>
  <conditionalFormatting sqref="I42:I51">
    <cfRule type="cellIs" dxfId="18" priority="20" operator="lessThan">
      <formula>0</formula>
    </cfRule>
    <cfRule type="cellIs" dxfId="17" priority="21" operator="equal">
      <formula>0</formula>
    </cfRule>
    <cfRule type="cellIs" dxfId="16" priority="22" operator="greaterThan">
      <formula>0</formula>
    </cfRule>
  </conditionalFormatting>
  <conditionalFormatting sqref="J11:K25">
    <cfRule type="cellIs" dxfId="15" priority="5" operator="equal">
      <formula>0</formula>
    </cfRule>
  </conditionalFormatting>
  <conditionalFormatting sqref="J42:K51">
    <cfRule type="cellIs" dxfId="14" priority="18" operator="equal">
      <formula>0</formula>
    </cfRule>
  </conditionalFormatting>
  <conditionalFormatting sqref="K53">
    <cfRule type="cellIs" dxfId="13" priority="13" operator="lessThan">
      <formula>0</formula>
    </cfRule>
  </conditionalFormatting>
  <conditionalFormatting sqref="K11:L25">
    <cfRule type="cellIs" dxfId="12" priority="4" operator="lessThan">
      <formula>0</formula>
    </cfRule>
  </conditionalFormatting>
  <conditionalFormatting sqref="K42:L51">
    <cfRule type="cellIs" dxfId="11" priority="15" operator="lessThan">
      <formula>0</formula>
    </cfRule>
  </conditionalFormatting>
  <conditionalFormatting sqref="L11:L25">
    <cfRule type="cellIs" dxfId="10" priority="3" operator="equal">
      <formula>0</formula>
    </cfRule>
  </conditionalFormatting>
  <conditionalFormatting sqref="L42:L51">
    <cfRule type="cellIs" dxfId="9" priority="16" operator="equal">
      <formula>0</formula>
    </cfRule>
    <cfRule type="cellIs" dxfId="8" priority="17" operator="greaterThan">
      <formula>0</formula>
    </cfRule>
  </conditionalFormatting>
  <conditionalFormatting sqref="Q11:U25">
    <cfRule type="cellIs" dxfId="7" priority="2" operator="equal">
      <formula>0</formula>
    </cfRule>
  </conditionalFormatting>
  <conditionalFormatting sqref="Q42:U51">
    <cfRule type="cellIs" dxfId="6" priority="9" operator="equal">
      <formula>0</formula>
    </cfRule>
  </conditionalFormatting>
  <conditionalFormatting sqref="U42:U53">
    <cfRule type="cellIs" dxfId="5" priority="8" operator="lessThan">
      <formula>0</formula>
    </cfRule>
  </conditionalFormatting>
  <conditionalFormatting sqref="V11:V25">
    <cfRule type="cellIs" dxfId="4" priority="1" operator="lessThan">
      <formula>0</formula>
    </cfRule>
  </conditionalFormatting>
  <conditionalFormatting sqref="V42:V51">
    <cfRule type="cellIs" dxfId="3" priority="10" operator="lessThan">
      <formula>0</formula>
    </cfRule>
    <cfRule type="cellIs" dxfId="2" priority="11" operator="equal">
      <formula>0</formula>
    </cfRule>
    <cfRule type="cellIs" dxfId="1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2025-06-04T15:08:34Z</dcterms:modified>
</cp:coreProperties>
</file>